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diazs\Downloads\"/>
    </mc:Choice>
  </mc:AlternateContent>
  <xr:revisionPtr revIDLastSave="0" documentId="8_{3AB80B5D-2BE0-48E6-B0A9-7769C476DD8F}" xr6:coauthVersionLast="47" xr6:coauthVersionMax="47" xr10:uidLastSave="{00000000-0000-0000-0000-000000000000}"/>
  <bookViews>
    <workbookView xWindow="19090" yWindow="-110" windowWidth="19420" windowHeight="11500" activeTab="1" xr2:uid="{00000000-000D-0000-FFFF-FFFF00000000}"/>
  </bookViews>
  <sheets>
    <sheet name="2007-2021" sheetId="1" r:id="rId1"/>
    <sheet name="2022 EN ADELA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I10" i="2"/>
  <c r="AG10" i="1"/>
  <c r="AG9" i="1"/>
  <c r="AG8" i="1"/>
  <c r="AG7" i="1"/>
  <c r="AU16" i="1"/>
  <c r="AU15" i="1"/>
  <c r="AE10" i="1"/>
  <c r="AH31" i="1" l="1"/>
  <c r="W31" i="1"/>
  <c r="Z31" i="1" s="1"/>
  <c r="AC31" i="1" s="1"/>
  <c r="V31" i="1"/>
  <c r="Y31" i="1" s="1"/>
  <c r="AB31" i="1" s="1"/>
  <c r="AH30" i="1"/>
  <c r="W30" i="1"/>
  <c r="Z30" i="1" s="1"/>
  <c r="AC30" i="1" s="1"/>
  <c r="V30" i="1"/>
  <c r="Y30" i="1" s="1"/>
  <c r="AB30" i="1" s="1"/>
  <c r="AH29" i="1"/>
  <c r="W29" i="1"/>
  <c r="Z29" i="1" s="1"/>
  <c r="AC29" i="1" s="1"/>
  <c r="V29" i="1"/>
  <c r="Y29" i="1" s="1"/>
  <c r="AB29" i="1" s="1"/>
  <c r="AH28" i="1"/>
  <c r="W28" i="1"/>
  <c r="Z28" i="1" s="1"/>
  <c r="AC28" i="1" s="1"/>
  <c r="V28" i="1"/>
  <c r="Y28" i="1" s="1"/>
  <c r="AB28" i="1" s="1"/>
  <c r="AH27" i="1"/>
  <c r="W27" i="1"/>
  <c r="Z27" i="1" s="1"/>
  <c r="AC27" i="1" s="1"/>
  <c r="V27" i="1"/>
  <c r="Y27" i="1" s="1"/>
  <c r="AB27" i="1" s="1"/>
  <c r="AH26" i="1"/>
  <c r="W26" i="1"/>
  <c r="Z26" i="1" s="1"/>
  <c r="AC26" i="1" s="1"/>
  <c r="V26" i="1"/>
  <c r="Y26" i="1" s="1"/>
  <c r="AB26" i="1" s="1"/>
  <c r="AH25" i="1"/>
  <c r="W25" i="1"/>
  <c r="Z25" i="1" s="1"/>
  <c r="AC25" i="1" s="1"/>
  <c r="V25" i="1"/>
  <c r="Y25" i="1" s="1"/>
  <c r="AB25" i="1" s="1"/>
  <c r="AH24" i="1"/>
  <c r="W24" i="1"/>
  <c r="Z24" i="1" s="1"/>
  <c r="AC24" i="1" s="1"/>
  <c r="V24" i="1"/>
  <c r="Y24" i="1" s="1"/>
  <c r="AB24" i="1" s="1"/>
  <c r="AH23" i="1"/>
  <c r="W23" i="1"/>
  <c r="Z23" i="1" s="1"/>
  <c r="AC23" i="1" s="1"/>
  <c r="V23" i="1"/>
  <c r="Y23" i="1" s="1"/>
  <c r="AB23" i="1" s="1"/>
  <c r="AH22" i="1"/>
  <c r="W22" i="1"/>
  <c r="Z22" i="1" s="1"/>
  <c r="AC22" i="1" s="1"/>
  <c r="V22" i="1"/>
  <c r="Y22" i="1" s="1"/>
  <c r="AB22" i="1" s="1"/>
  <c r="AH21" i="1"/>
  <c r="W21" i="1"/>
  <c r="Z21" i="1" s="1"/>
  <c r="AC21" i="1" s="1"/>
  <c r="V21" i="1"/>
  <c r="Y21" i="1" s="1"/>
  <c r="AB21" i="1" s="1"/>
  <c r="AH20" i="1"/>
  <c r="W20" i="1"/>
  <c r="Z20" i="1" s="1"/>
  <c r="AC20" i="1" s="1"/>
  <c r="V20" i="1"/>
  <c r="Y20" i="1" s="1"/>
  <c r="AB20" i="1" s="1"/>
  <c r="AH19" i="1"/>
  <c r="W19" i="1"/>
  <c r="Z19" i="1" s="1"/>
  <c r="AC19" i="1" s="1"/>
  <c r="V19" i="1"/>
  <c r="Y19" i="1" s="1"/>
  <c r="AB19" i="1" s="1"/>
  <c r="AH18" i="1"/>
  <c r="W18" i="1"/>
  <c r="Z18" i="1" s="1"/>
  <c r="AC18" i="1" s="1"/>
  <c r="V18" i="1"/>
  <c r="Y18" i="1" s="1"/>
  <c r="AB18" i="1" s="1"/>
  <c r="AH17" i="1"/>
  <c r="W17" i="1"/>
  <c r="Z17" i="1" s="1"/>
  <c r="AC17" i="1" s="1"/>
  <c r="V17" i="1"/>
  <c r="Y17" i="1" s="1"/>
  <c r="AB17" i="1" s="1"/>
  <c r="AI16" i="1"/>
  <c r="AH16" i="1"/>
  <c r="W16" i="1"/>
  <c r="Z16" i="1" s="1"/>
  <c r="V16" i="1"/>
  <c r="Y16" i="1" s="1"/>
  <c r="AB16" i="1" s="1"/>
  <c r="AI15" i="1"/>
  <c r="AH15" i="1"/>
  <c r="W15" i="1"/>
  <c r="Z15" i="1" s="1"/>
  <c r="AC15" i="1" s="1"/>
  <c r="V15" i="1"/>
  <c r="Y15" i="1" s="1"/>
  <c r="AB15" i="1" s="1"/>
  <c r="U10" i="1"/>
  <c r="Q10" i="1"/>
  <c r="P10" i="1"/>
  <c r="R10" i="1" s="1"/>
  <c r="T10" i="1" s="1"/>
  <c r="Q9" i="1"/>
  <c r="S9" i="1" s="1"/>
  <c r="U9" i="1" s="1"/>
  <c r="P9" i="1"/>
  <c r="R9" i="1" s="1"/>
  <c r="T9" i="1" s="1"/>
  <c r="Q8" i="1"/>
  <c r="S8" i="1" s="1"/>
  <c r="U8" i="1" s="1"/>
  <c r="P8" i="1"/>
  <c r="R8" i="1" s="1"/>
  <c r="T8" i="1" s="1"/>
  <c r="Q7" i="1"/>
  <c r="S7" i="1" s="1"/>
  <c r="U7" i="1" s="1"/>
  <c r="P7" i="1"/>
  <c r="R7" i="1" s="1"/>
  <c r="T7" i="1" s="1"/>
</calcChain>
</file>

<file path=xl/sharedStrings.xml><?xml version="1.0" encoding="utf-8"?>
<sst xmlns="http://schemas.openxmlformats.org/spreadsheetml/2006/main" count="176" uniqueCount="60">
  <si>
    <t xml:space="preserve">FONDO NACIONAL DEL AHORRO </t>
  </si>
  <si>
    <t>EMPLEADOS PUBLICOS</t>
  </si>
  <si>
    <t>No.</t>
  </si>
  <si>
    <t>CARGO</t>
  </si>
  <si>
    <t>GRADO</t>
  </si>
  <si>
    <t>Sueldo</t>
  </si>
  <si>
    <t>Alimentacion</t>
  </si>
  <si>
    <t>PRESIDENTE</t>
  </si>
  <si>
    <t>0015-27</t>
  </si>
  <si>
    <t>SECRETARIO GENERAL</t>
  </si>
  <si>
    <t>0037-22</t>
  </si>
  <si>
    <t>VICEPESIDENTE</t>
  </si>
  <si>
    <t>0040-22</t>
  </si>
  <si>
    <t>JEFE DE OFICINA ASESORA DE CONTROL INTERNO</t>
  </si>
  <si>
    <t>125-19</t>
  </si>
  <si>
    <t>TRABAJADORES OFICIALES</t>
  </si>
  <si>
    <t xml:space="preserve">JEFE DE OFICINA </t>
  </si>
  <si>
    <t>JEFE DE DIVISION</t>
  </si>
  <si>
    <t>Prima Tecnica No salarial</t>
  </si>
  <si>
    <t>AUXILIAR CONDUCTOR</t>
  </si>
  <si>
    <t>AUXILIAR ADMINISTRATIVO</t>
  </si>
  <si>
    <t xml:space="preserve">PROFESIONAL </t>
  </si>
  <si>
    <t>TÈCNICO ADMINISTRATIVO</t>
  </si>
  <si>
    <t>SECRETARIO EJECUTIVO</t>
  </si>
  <si>
    <t>Prima Técnica No salarial</t>
  </si>
  <si>
    <t>137-19</t>
  </si>
  <si>
    <t>Director</t>
  </si>
  <si>
    <t>D1</t>
  </si>
  <si>
    <t>Gerente</t>
  </si>
  <si>
    <t>G1</t>
  </si>
  <si>
    <t>Asesores</t>
  </si>
  <si>
    <t>AS-1</t>
  </si>
  <si>
    <t>​Profesional 01</t>
  </si>
  <si>
    <t>P-1</t>
  </si>
  <si>
    <t>Profesional 02</t>
  </si>
  <si>
    <t>P-2</t>
  </si>
  <si>
    <t>Profesional 03</t>
  </si>
  <si>
    <t>P-3</t>
  </si>
  <si>
    <t>Profesional 04</t>
  </si>
  <si>
    <t>P-4</t>
  </si>
  <si>
    <t>Profesional 05</t>
  </si>
  <si>
    <t>P-5</t>
  </si>
  <si>
    <t>Profesional 06</t>
  </si>
  <si>
    <t>P-6</t>
  </si>
  <si>
    <t>Analista 1</t>
  </si>
  <si>
    <t>AN-1</t>
  </si>
  <si>
    <t>Analista 02</t>
  </si>
  <si>
    <t>AN-2</t>
  </si>
  <si>
    <t>Analista 03</t>
  </si>
  <si>
    <t>AN-3</t>
  </si>
  <si>
    <t>Auxiliar Administrativo 01</t>
  </si>
  <si>
    <t>AU-1</t>
  </si>
  <si>
    <t>Auxiliar Administrativo 02</t>
  </si>
  <si>
    <t>AU-2</t>
  </si>
  <si>
    <t>Auxiliar Administrativo 03</t>
  </si>
  <si>
    <t>AU-3</t>
  </si>
  <si>
    <t>Presidente</t>
  </si>
  <si>
    <t>Vicepresidente</t>
  </si>
  <si>
    <t>Secretario General</t>
  </si>
  <si>
    <t>Jefe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</si>
</sst>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.0%"/>
    <numFmt numFmtId="165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4" fontId="3" fillId="0" borderId="1" xfId="0" applyNumberFormat="1" applyFont="1" applyBorder="1"/>
    <xf numFmtId="14" fontId="3" fillId="0" borderId="0" xfId="0" applyNumberFormat="1" applyFont="1"/>
    <xf numFmtId="0" fontId="2" fillId="0" borderId="1" xfId="0" applyFont="1" applyBorder="1"/>
    <xf numFmtId="0" fontId="2" fillId="0" borderId="0" xfId="0" applyFont="1"/>
    <xf numFmtId="3" fontId="2" fillId="0" borderId="0" xfId="0" applyNumberFormat="1" applyFont="1"/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1" xfId="0" applyFont="1" applyBorder="1"/>
    <xf numFmtId="3" fontId="3" fillId="0" borderId="0" xfId="0" applyNumberFormat="1" applyFont="1"/>
    <xf numFmtId="4" fontId="3" fillId="0" borderId="0" xfId="0" applyNumberFormat="1" applyFont="1"/>
    <xf numFmtId="164" fontId="2" fillId="0" borderId="0" xfId="1" applyNumberFormat="1" applyFont="1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65" fontId="5" fillId="4" borderId="2" xfId="2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zoomScale="94" zoomScaleNormal="78" workbookViewId="0">
      <pane xSplit="2" ySplit="6" topLeftCell="AR10" activePane="bottomRight" state="frozen"/>
      <selection pane="topRight" activeCell="C1" sqref="C1"/>
      <selection pane="bottomLeft" activeCell="A7" sqref="A7"/>
      <selection pane="bottomRight" activeCell="AT20" sqref="AT20"/>
    </sheetView>
  </sheetViews>
  <sheetFormatPr baseColWidth="10" defaultColWidth="11.44140625" defaultRowHeight="13.8" x14ac:dyDescent="0.25"/>
  <cols>
    <col min="1" max="1" width="18.6640625" style="1" customWidth="1"/>
    <col min="2" max="2" width="54.6640625" style="1" bestFit="1" customWidth="1"/>
    <col min="3" max="3" width="8.88671875" style="1" bestFit="1" customWidth="1"/>
    <col min="4" max="4" width="13.88671875" style="1" bestFit="1" customWidth="1"/>
    <col min="5" max="5" width="15.44140625" style="1" bestFit="1" customWidth="1"/>
    <col min="6" max="6" width="14" style="1" bestFit="1" customWidth="1"/>
    <col min="7" max="7" width="13.88671875" style="1" bestFit="1" customWidth="1"/>
    <col min="8" max="8" width="15.44140625" style="1" bestFit="1" customWidth="1"/>
    <col min="9" max="9" width="14" style="1" bestFit="1" customWidth="1"/>
    <col min="10" max="10" width="13.88671875" style="1" bestFit="1" customWidth="1"/>
    <col min="11" max="11" width="15.44140625" style="1" bestFit="1" customWidth="1"/>
    <col min="12" max="12" width="14" style="1" bestFit="1" customWidth="1"/>
    <col min="13" max="13" width="13.88671875" style="1" bestFit="1" customWidth="1"/>
    <col min="14" max="14" width="15.44140625" style="1" bestFit="1" customWidth="1"/>
    <col min="15" max="15" width="14" style="1" bestFit="1" customWidth="1"/>
    <col min="16" max="16" width="13.88671875" style="1" bestFit="1" customWidth="1"/>
    <col min="17" max="17" width="15.44140625" style="1" bestFit="1" customWidth="1"/>
    <col min="18" max="18" width="14" style="1" bestFit="1" customWidth="1"/>
    <col min="19" max="19" width="13.5546875" style="14" bestFit="1" customWidth="1"/>
    <col min="20" max="20" width="15.44140625" style="14" bestFit="1" customWidth="1"/>
    <col min="21" max="21" width="14" style="14" bestFit="1" customWidth="1"/>
    <col min="22" max="22" width="13.5546875" style="14" bestFit="1" customWidth="1"/>
    <col min="23" max="23" width="15.44140625" style="14" bestFit="1" customWidth="1"/>
    <col min="24" max="24" width="13.88671875" style="14" customWidth="1"/>
    <col min="25" max="25" width="13.5546875" style="14" bestFit="1" customWidth="1"/>
    <col min="26" max="26" width="15.44140625" style="14" bestFit="1" customWidth="1"/>
    <col min="27" max="27" width="13.88671875" style="14" bestFit="1" customWidth="1"/>
    <col min="28" max="28" width="11.33203125" style="14" customWidth="1"/>
    <col min="29" max="29" width="15.33203125" style="14" bestFit="1" customWidth="1"/>
    <col min="30" max="30" width="13.88671875" style="14" bestFit="1" customWidth="1"/>
    <col min="31" max="31" width="14.5546875" style="1" bestFit="1" customWidth="1"/>
    <col min="32" max="32" width="15.33203125" style="1" bestFit="1" customWidth="1"/>
    <col min="33" max="33" width="13.109375" style="1" bestFit="1" customWidth="1"/>
    <col min="34" max="34" width="14.5546875" style="1" bestFit="1" customWidth="1"/>
    <col min="35" max="35" width="17.88671875" style="1" bestFit="1" customWidth="1"/>
    <col min="36" max="36" width="11.44140625" style="1"/>
    <col min="37" max="38" width="11.44140625" style="1" customWidth="1"/>
    <col min="39" max="39" width="13.88671875" style="1" customWidth="1"/>
    <col min="40" max="40" width="11.44140625" style="1" customWidth="1"/>
    <col min="41" max="41" width="15.33203125" style="1" customWidth="1"/>
    <col min="42" max="42" width="13.88671875" style="1" customWidth="1"/>
    <col min="43" max="43" width="14.88671875" style="1" bestFit="1" customWidth="1"/>
    <col min="44" max="44" width="15.33203125" style="1" bestFit="1" customWidth="1"/>
    <col min="45" max="45" width="13.88671875" style="1" bestFit="1" customWidth="1"/>
    <col min="46" max="47" width="11.44140625" style="1"/>
    <col min="48" max="48" width="12.88671875" style="1" bestFit="1" customWidth="1"/>
    <col min="49" max="16384" width="11.44140625" style="1"/>
  </cols>
  <sheetData>
    <row r="1" spans="1:48" ht="18.7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48" ht="18" x14ac:dyDescent="0.3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5"/>
      <c r="AB4" s="5"/>
      <c r="AC4" s="5"/>
      <c r="AD4" s="5"/>
    </row>
    <row r="5" spans="1:48" x14ac:dyDescent="0.25">
      <c r="A5" s="27" t="s">
        <v>2</v>
      </c>
      <c r="B5" s="27" t="s">
        <v>3</v>
      </c>
      <c r="C5" s="7" t="s">
        <v>4</v>
      </c>
      <c r="D5" s="29">
        <v>2007</v>
      </c>
      <c r="E5" s="29"/>
      <c r="F5" s="29">
        <v>2008</v>
      </c>
      <c r="G5" s="29"/>
      <c r="H5" s="29">
        <v>2009</v>
      </c>
      <c r="I5" s="29"/>
      <c r="J5" s="30">
        <v>2010</v>
      </c>
      <c r="K5" s="30"/>
      <c r="L5" s="29">
        <v>2011</v>
      </c>
      <c r="M5" s="29"/>
      <c r="N5" s="29">
        <v>2012</v>
      </c>
      <c r="O5" s="29"/>
      <c r="P5" s="29">
        <v>2013</v>
      </c>
      <c r="Q5" s="29"/>
      <c r="R5" s="29">
        <v>2014</v>
      </c>
      <c r="S5" s="29"/>
      <c r="T5" s="30">
        <v>2015</v>
      </c>
      <c r="U5" s="30"/>
      <c r="V5" s="29">
        <v>2016</v>
      </c>
      <c r="W5" s="29"/>
      <c r="X5" s="29">
        <v>2017</v>
      </c>
      <c r="Y5" s="29"/>
      <c r="Z5" s="29">
        <v>2018</v>
      </c>
      <c r="AA5" s="29"/>
      <c r="AB5" s="29">
        <v>2019</v>
      </c>
      <c r="AC5" s="29"/>
      <c r="AD5" s="29">
        <v>2020</v>
      </c>
      <c r="AE5" s="29"/>
      <c r="AF5" s="29">
        <v>2021</v>
      </c>
      <c r="AG5" s="29"/>
    </row>
    <row r="6" spans="1:48" ht="27.6" x14ac:dyDescent="0.25">
      <c r="A6" s="28"/>
      <c r="B6" s="28"/>
      <c r="C6" s="7"/>
      <c r="D6" s="8" t="s">
        <v>5</v>
      </c>
      <c r="E6" s="9" t="s">
        <v>24</v>
      </c>
      <c r="F6" s="8" t="s">
        <v>5</v>
      </c>
      <c r="G6" s="9" t="s">
        <v>24</v>
      </c>
      <c r="H6" s="8" t="s">
        <v>5</v>
      </c>
      <c r="I6" s="9" t="s">
        <v>24</v>
      </c>
      <c r="J6" s="8" t="s">
        <v>5</v>
      </c>
      <c r="K6" s="9" t="s">
        <v>24</v>
      </c>
      <c r="L6" s="8" t="s">
        <v>5</v>
      </c>
      <c r="M6" s="9" t="s">
        <v>24</v>
      </c>
      <c r="N6" s="8" t="s">
        <v>5</v>
      </c>
      <c r="O6" s="9" t="s">
        <v>24</v>
      </c>
      <c r="P6" s="8" t="s">
        <v>5</v>
      </c>
      <c r="Q6" s="9" t="s">
        <v>24</v>
      </c>
      <c r="R6" s="8" t="s">
        <v>5</v>
      </c>
      <c r="S6" s="9" t="s">
        <v>24</v>
      </c>
      <c r="T6" s="8" t="s">
        <v>5</v>
      </c>
      <c r="U6" s="9" t="s">
        <v>24</v>
      </c>
      <c r="V6" s="8" t="s">
        <v>5</v>
      </c>
      <c r="W6" s="9" t="s">
        <v>24</v>
      </c>
      <c r="X6" s="8" t="s">
        <v>5</v>
      </c>
      <c r="Y6" s="9" t="s">
        <v>24</v>
      </c>
      <c r="Z6" s="8" t="s">
        <v>5</v>
      </c>
      <c r="AA6" s="9" t="s">
        <v>24</v>
      </c>
      <c r="AB6" s="8" t="s">
        <v>5</v>
      </c>
      <c r="AC6" s="9" t="s">
        <v>24</v>
      </c>
      <c r="AD6" s="8" t="s">
        <v>5</v>
      </c>
      <c r="AE6" s="9" t="s">
        <v>24</v>
      </c>
      <c r="AF6" s="8" t="s">
        <v>5</v>
      </c>
      <c r="AG6" s="9" t="s">
        <v>24</v>
      </c>
    </row>
    <row r="7" spans="1:48" x14ac:dyDescent="0.25">
      <c r="A7" s="10">
        <v>1</v>
      </c>
      <c r="B7" s="11" t="s">
        <v>7</v>
      </c>
      <c r="C7" s="11" t="s">
        <v>8</v>
      </c>
      <c r="D7" s="12">
        <v>9654220</v>
      </c>
      <c r="E7" s="12">
        <v>4827110</v>
      </c>
      <c r="F7" s="12">
        <v>10203546</v>
      </c>
      <c r="G7" s="12">
        <v>5101773</v>
      </c>
      <c r="H7" s="12">
        <v>10986158</v>
      </c>
      <c r="I7" s="12">
        <v>5493079</v>
      </c>
      <c r="J7" s="12">
        <v>11205882</v>
      </c>
      <c r="K7" s="12">
        <v>5602941</v>
      </c>
      <c r="L7" s="12">
        <v>11561109</v>
      </c>
      <c r="M7" s="12">
        <v>5780554.5</v>
      </c>
      <c r="N7" s="12">
        <v>12139165</v>
      </c>
      <c r="O7" s="12">
        <v>6069582</v>
      </c>
      <c r="P7" s="12">
        <f t="shared" ref="P7:Q10" si="0">+N7*1.0344</f>
        <v>12556752.276000001</v>
      </c>
      <c r="Q7" s="12">
        <f t="shared" si="0"/>
        <v>6278375.6207999997</v>
      </c>
      <c r="R7" s="12">
        <f t="shared" ref="R7:S9" si="1">+P7*1.0294</f>
        <v>12925920.792914402</v>
      </c>
      <c r="S7" s="12">
        <f t="shared" si="1"/>
        <v>6462959.8640515199</v>
      </c>
      <c r="T7" s="12">
        <f t="shared" ref="T7:U10" si="2">+R7*1.0466</f>
        <v>13528268.701864213</v>
      </c>
      <c r="U7" s="12">
        <f t="shared" si="2"/>
        <v>6764133.7937163208</v>
      </c>
      <c r="V7" s="12">
        <v>14579417</v>
      </c>
      <c r="W7" s="12">
        <v>7289709</v>
      </c>
      <c r="X7" s="12">
        <v>15563528</v>
      </c>
      <c r="Y7" s="12">
        <v>7781764</v>
      </c>
      <c r="Z7" s="12">
        <v>16355712</v>
      </c>
      <c r="AA7" s="12">
        <v>8177855.7875999995</v>
      </c>
      <c r="AB7" s="12">
        <v>17091720.039999999</v>
      </c>
      <c r="AC7" s="12">
        <v>8545860.0199999996</v>
      </c>
      <c r="AD7" s="12">
        <v>17966816</v>
      </c>
      <c r="AE7" s="12">
        <v>8983408</v>
      </c>
      <c r="AF7" s="12">
        <v>18435751</v>
      </c>
      <c r="AG7" s="12">
        <f>+AF7/2</f>
        <v>9217875.5</v>
      </c>
    </row>
    <row r="8" spans="1:48" x14ac:dyDescent="0.25">
      <c r="A8" s="10">
        <v>2</v>
      </c>
      <c r="B8" s="11" t="s">
        <v>9</v>
      </c>
      <c r="C8" s="11" t="s">
        <v>10</v>
      </c>
      <c r="D8" s="12">
        <v>5211768</v>
      </c>
      <c r="E8" s="12">
        <v>2605884</v>
      </c>
      <c r="F8" s="12">
        <v>5508318</v>
      </c>
      <c r="G8" s="12">
        <v>2754159</v>
      </c>
      <c r="H8" s="12">
        <v>5930806</v>
      </c>
      <c r="I8" s="12">
        <v>2965403</v>
      </c>
      <c r="J8" s="12">
        <v>6049423</v>
      </c>
      <c r="K8" s="12">
        <v>3024711.5</v>
      </c>
      <c r="L8" s="12">
        <v>6241190</v>
      </c>
      <c r="M8" s="12">
        <v>3120595</v>
      </c>
      <c r="N8" s="12">
        <v>6553250</v>
      </c>
      <c r="O8" s="12">
        <v>3276625</v>
      </c>
      <c r="P8" s="12">
        <f t="shared" si="0"/>
        <v>6778681.7999999998</v>
      </c>
      <c r="Q8" s="12">
        <f t="shared" si="0"/>
        <v>3389340.9</v>
      </c>
      <c r="R8" s="12">
        <f t="shared" si="1"/>
        <v>6977975.0449200002</v>
      </c>
      <c r="S8" s="12">
        <f t="shared" si="1"/>
        <v>3488987.5224600001</v>
      </c>
      <c r="T8" s="12">
        <f t="shared" si="2"/>
        <v>7303148.6820132723</v>
      </c>
      <c r="U8" s="12">
        <f t="shared" si="2"/>
        <v>3651574.3410066362</v>
      </c>
      <c r="V8" s="12">
        <v>7870605</v>
      </c>
      <c r="W8" s="12">
        <v>3935302</v>
      </c>
      <c r="X8" s="12">
        <v>8401871</v>
      </c>
      <c r="Y8" s="12">
        <v>4200935</v>
      </c>
      <c r="Z8" s="12">
        <v>8829527</v>
      </c>
      <c r="AA8" s="12">
        <v>4414762.5915000001</v>
      </c>
      <c r="AB8" s="12">
        <v>9226855.6699999999</v>
      </c>
      <c r="AC8" s="12">
        <v>4613427.835</v>
      </c>
      <c r="AD8" s="12">
        <v>9699271</v>
      </c>
      <c r="AE8" s="12">
        <v>4849635</v>
      </c>
      <c r="AF8" s="12">
        <v>9952423</v>
      </c>
      <c r="AG8" s="12">
        <f>+AF8/2</f>
        <v>4976211.5</v>
      </c>
    </row>
    <row r="9" spans="1:48" x14ac:dyDescent="0.25">
      <c r="A9" s="10">
        <v>3</v>
      </c>
      <c r="B9" s="11" t="s">
        <v>11</v>
      </c>
      <c r="C9" s="11" t="s">
        <v>12</v>
      </c>
      <c r="D9" s="12">
        <v>5211768</v>
      </c>
      <c r="E9" s="12">
        <v>2605884</v>
      </c>
      <c r="F9" s="12">
        <v>5508318</v>
      </c>
      <c r="G9" s="12">
        <v>2754159</v>
      </c>
      <c r="H9" s="12">
        <v>5930806</v>
      </c>
      <c r="I9" s="12">
        <v>2965403</v>
      </c>
      <c r="J9" s="12">
        <v>6049423</v>
      </c>
      <c r="K9" s="12">
        <v>3024711.5</v>
      </c>
      <c r="L9" s="12">
        <v>6241190</v>
      </c>
      <c r="M9" s="12">
        <v>3120595</v>
      </c>
      <c r="N9" s="12">
        <v>6553250</v>
      </c>
      <c r="O9" s="12">
        <v>3276625</v>
      </c>
      <c r="P9" s="12">
        <f t="shared" si="0"/>
        <v>6778681.7999999998</v>
      </c>
      <c r="Q9" s="12">
        <f t="shared" si="0"/>
        <v>3389340.9</v>
      </c>
      <c r="R9" s="12">
        <f t="shared" si="1"/>
        <v>6977975.0449200002</v>
      </c>
      <c r="S9" s="12">
        <f t="shared" si="1"/>
        <v>3488987.5224600001</v>
      </c>
      <c r="T9" s="12">
        <f t="shared" si="2"/>
        <v>7303148.6820132723</v>
      </c>
      <c r="U9" s="12">
        <f t="shared" si="2"/>
        <v>3651574.3410066362</v>
      </c>
      <c r="V9" s="12">
        <v>7870605</v>
      </c>
      <c r="W9" s="12">
        <v>3935302</v>
      </c>
      <c r="X9" s="12">
        <v>8401871</v>
      </c>
      <c r="Y9" s="12">
        <v>4200935</v>
      </c>
      <c r="Z9" s="12">
        <v>8829527</v>
      </c>
      <c r="AA9" s="12">
        <v>4414762.5915000001</v>
      </c>
      <c r="AB9" s="12">
        <v>9226855.6699999999</v>
      </c>
      <c r="AC9" s="12">
        <v>4613427.835</v>
      </c>
      <c r="AD9" s="12">
        <v>9699271</v>
      </c>
      <c r="AE9" s="12">
        <v>4849635</v>
      </c>
      <c r="AF9" s="12">
        <v>9952423</v>
      </c>
      <c r="AG9" s="12">
        <f>+AF9/2</f>
        <v>4976211.5</v>
      </c>
    </row>
    <row r="10" spans="1:48" x14ac:dyDescent="0.25">
      <c r="A10" s="10">
        <v>4</v>
      </c>
      <c r="B10" s="11" t="s">
        <v>13</v>
      </c>
      <c r="C10" s="11" t="s">
        <v>14</v>
      </c>
      <c r="D10" s="12">
        <v>4225229</v>
      </c>
      <c r="E10" s="12">
        <v>1352073.28</v>
      </c>
      <c r="F10" s="12">
        <v>4465645</v>
      </c>
      <c r="G10" s="12">
        <v>1429006.4</v>
      </c>
      <c r="H10" s="12">
        <v>4778240</v>
      </c>
      <c r="I10" s="12">
        <v>1529036.8</v>
      </c>
      <c r="J10" s="12">
        <v>4873805</v>
      </c>
      <c r="K10" s="12">
        <v>1559617.6</v>
      </c>
      <c r="L10" s="12">
        <v>5028305</v>
      </c>
      <c r="M10" s="12">
        <v>1609057.6</v>
      </c>
      <c r="N10" s="12">
        <v>5312782</v>
      </c>
      <c r="O10" s="12">
        <v>0</v>
      </c>
      <c r="P10" s="12">
        <f t="shared" si="0"/>
        <v>5495541.7007999998</v>
      </c>
      <c r="Q10" s="12">
        <f t="shared" si="0"/>
        <v>0</v>
      </c>
      <c r="R10" s="12">
        <f>+P10*1.0294</f>
        <v>5657110.6268035201</v>
      </c>
      <c r="S10" s="12"/>
      <c r="T10" s="12">
        <f t="shared" si="2"/>
        <v>5920731.9820125643</v>
      </c>
      <c r="U10" s="12">
        <f t="shared" si="2"/>
        <v>0</v>
      </c>
      <c r="V10" s="12">
        <v>6380773</v>
      </c>
      <c r="W10" s="12">
        <v>2552309</v>
      </c>
      <c r="X10" s="12">
        <v>6811475</v>
      </c>
      <c r="Y10" s="12">
        <v>2724590</v>
      </c>
      <c r="Z10" s="12">
        <v>7158180</v>
      </c>
      <c r="AA10" s="12">
        <v>2863271.6310000001</v>
      </c>
      <c r="AB10" s="12">
        <v>7480301.0549999997</v>
      </c>
      <c r="AC10" s="12">
        <v>3740150.5274999999</v>
      </c>
      <c r="AD10" s="12">
        <v>7863292</v>
      </c>
      <c r="AE10" s="12">
        <f>+AD10/2</f>
        <v>3931646</v>
      </c>
      <c r="AF10" s="12">
        <v>8068525</v>
      </c>
      <c r="AG10" s="12">
        <f>+AF10/2</f>
        <v>4034262.5</v>
      </c>
    </row>
    <row r="11" spans="1:48" x14ac:dyDescent="0.25">
      <c r="A11" s="13"/>
      <c r="Z11" s="15"/>
    </row>
    <row r="12" spans="1:48" ht="18" x14ac:dyDescent="0.35">
      <c r="A12" s="4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5"/>
      <c r="W12" s="6"/>
      <c r="X12" s="5"/>
      <c r="Y12" s="5"/>
      <c r="Z12" s="6"/>
      <c r="AA12" s="16"/>
      <c r="AB12" s="5"/>
      <c r="AC12" s="5"/>
      <c r="AD12" s="5"/>
    </row>
    <row r="13" spans="1:48" x14ac:dyDescent="0.25">
      <c r="A13" s="27" t="s">
        <v>2</v>
      </c>
      <c r="B13" s="27" t="s">
        <v>3</v>
      </c>
      <c r="C13" s="7" t="s">
        <v>4</v>
      </c>
      <c r="D13" s="30">
        <v>2007</v>
      </c>
      <c r="E13" s="30"/>
      <c r="F13" s="30"/>
      <c r="G13" s="29">
        <v>2008</v>
      </c>
      <c r="H13" s="29"/>
      <c r="I13" s="29"/>
      <c r="J13" s="29">
        <v>2009</v>
      </c>
      <c r="K13" s="29"/>
      <c r="L13" s="29"/>
      <c r="M13" s="29">
        <v>2010</v>
      </c>
      <c r="N13" s="29"/>
      <c r="O13" s="29"/>
      <c r="P13" s="29">
        <v>2011</v>
      </c>
      <c r="Q13" s="29"/>
      <c r="R13" s="29"/>
      <c r="S13" s="29">
        <v>2012</v>
      </c>
      <c r="T13" s="29"/>
      <c r="U13" s="29"/>
      <c r="V13" s="29">
        <v>2013</v>
      </c>
      <c r="W13" s="29"/>
      <c r="X13" s="29"/>
      <c r="Y13" s="29">
        <v>2014</v>
      </c>
      <c r="Z13" s="29"/>
      <c r="AA13" s="29"/>
      <c r="AB13" s="29">
        <v>2015</v>
      </c>
      <c r="AC13" s="29"/>
      <c r="AD13" s="29"/>
      <c r="AE13" s="29">
        <v>2016</v>
      </c>
      <c r="AF13" s="29"/>
      <c r="AG13" s="29"/>
      <c r="AH13" s="29">
        <v>2017</v>
      </c>
      <c r="AI13" s="29"/>
      <c r="AJ13" s="29"/>
      <c r="AK13" s="30">
        <v>2018</v>
      </c>
      <c r="AL13" s="30"/>
      <c r="AM13" s="30"/>
      <c r="AN13" s="30">
        <v>2019</v>
      </c>
      <c r="AO13" s="30"/>
      <c r="AP13" s="30"/>
      <c r="AQ13" s="29">
        <v>2020</v>
      </c>
      <c r="AR13" s="29"/>
      <c r="AS13" s="29"/>
      <c r="AT13" s="30">
        <v>2021</v>
      </c>
      <c r="AU13" s="30"/>
      <c r="AV13" s="30"/>
    </row>
    <row r="14" spans="1:48" ht="41.4" x14ac:dyDescent="0.25">
      <c r="A14" s="28"/>
      <c r="B14" s="28"/>
      <c r="C14" s="7"/>
      <c r="D14" s="8" t="s">
        <v>5</v>
      </c>
      <c r="E14" s="9" t="s">
        <v>24</v>
      </c>
      <c r="F14" s="8" t="s">
        <v>6</v>
      </c>
      <c r="G14" s="8" t="s">
        <v>5</v>
      </c>
      <c r="H14" s="9" t="s">
        <v>24</v>
      </c>
      <c r="I14" s="8" t="s">
        <v>6</v>
      </c>
      <c r="J14" s="8" t="s">
        <v>5</v>
      </c>
      <c r="K14" s="9" t="s">
        <v>24</v>
      </c>
      <c r="L14" s="8" t="s">
        <v>6</v>
      </c>
      <c r="M14" s="8" t="s">
        <v>5</v>
      </c>
      <c r="N14" s="9" t="s">
        <v>24</v>
      </c>
      <c r="O14" s="8" t="s">
        <v>6</v>
      </c>
      <c r="P14" s="8" t="s">
        <v>5</v>
      </c>
      <c r="Q14" s="9" t="s">
        <v>24</v>
      </c>
      <c r="R14" s="8" t="s">
        <v>6</v>
      </c>
      <c r="S14" s="8" t="s">
        <v>5</v>
      </c>
      <c r="T14" s="9" t="s">
        <v>24</v>
      </c>
      <c r="U14" s="8" t="s">
        <v>6</v>
      </c>
      <c r="V14" s="8" t="s">
        <v>5</v>
      </c>
      <c r="W14" s="9" t="s">
        <v>24</v>
      </c>
      <c r="X14" s="8" t="s">
        <v>6</v>
      </c>
      <c r="Y14" s="8" t="s">
        <v>5</v>
      </c>
      <c r="Z14" s="9" t="s">
        <v>24</v>
      </c>
      <c r="AA14" s="8" t="s">
        <v>6</v>
      </c>
      <c r="AB14" s="8" t="s">
        <v>5</v>
      </c>
      <c r="AC14" s="9" t="s">
        <v>24</v>
      </c>
      <c r="AD14" s="8" t="s">
        <v>6</v>
      </c>
      <c r="AE14" s="8" t="s">
        <v>5</v>
      </c>
      <c r="AF14" s="9" t="s">
        <v>24</v>
      </c>
      <c r="AG14" s="8" t="s">
        <v>6</v>
      </c>
      <c r="AH14" s="8" t="s">
        <v>5</v>
      </c>
      <c r="AI14" s="9" t="s">
        <v>24</v>
      </c>
      <c r="AJ14" s="8" t="s">
        <v>6</v>
      </c>
      <c r="AK14" s="8" t="s">
        <v>5</v>
      </c>
      <c r="AL14" s="9" t="s">
        <v>18</v>
      </c>
      <c r="AM14" s="8" t="s">
        <v>6</v>
      </c>
      <c r="AN14" s="8" t="s">
        <v>5</v>
      </c>
      <c r="AO14" s="9" t="s">
        <v>24</v>
      </c>
      <c r="AP14" s="8" t="s">
        <v>6</v>
      </c>
      <c r="AQ14" s="8" t="s">
        <v>5</v>
      </c>
      <c r="AR14" s="9" t="s">
        <v>24</v>
      </c>
      <c r="AS14" s="8" t="s">
        <v>6</v>
      </c>
      <c r="AT14" s="8" t="s">
        <v>5</v>
      </c>
      <c r="AU14" s="9" t="s">
        <v>24</v>
      </c>
      <c r="AV14" s="8" t="s">
        <v>6</v>
      </c>
    </row>
    <row r="15" spans="1:48" x14ac:dyDescent="0.25">
      <c r="A15" s="10">
        <v>5</v>
      </c>
      <c r="B15" s="11" t="s">
        <v>16</v>
      </c>
      <c r="C15" s="17">
        <v>0</v>
      </c>
      <c r="D15" s="18">
        <v>4613847</v>
      </c>
      <c r="E15" s="18">
        <v>1476431.04</v>
      </c>
      <c r="F15" s="18">
        <v>325000</v>
      </c>
      <c r="G15" s="18">
        <v>4876375</v>
      </c>
      <c r="H15" s="18">
        <v>1560440</v>
      </c>
      <c r="I15" s="18">
        <v>346000</v>
      </c>
      <c r="J15" s="18">
        <v>5250393</v>
      </c>
      <c r="K15" s="18">
        <v>1680125.76</v>
      </c>
      <c r="L15" s="18">
        <v>373000</v>
      </c>
      <c r="M15" s="18">
        <v>5355401</v>
      </c>
      <c r="N15" s="18">
        <v>1713728.32</v>
      </c>
      <c r="O15" s="18">
        <v>386000</v>
      </c>
      <c r="P15" s="18">
        <v>5525168</v>
      </c>
      <c r="Q15" s="18">
        <v>1768053.76</v>
      </c>
      <c r="R15" s="18">
        <v>402000</v>
      </c>
      <c r="S15" s="18">
        <v>5873254</v>
      </c>
      <c r="T15" s="18">
        <v>1879441</v>
      </c>
      <c r="U15" s="18">
        <v>425000</v>
      </c>
      <c r="V15" s="12">
        <f t="shared" ref="V15:W31" si="3">+S15*1.0452</f>
        <v>6138725.0807999996</v>
      </c>
      <c r="W15" s="12">
        <f t="shared" si="3"/>
        <v>1964391.7331999999</v>
      </c>
      <c r="X15" s="18">
        <v>442000</v>
      </c>
      <c r="Y15" s="12">
        <f t="shared" ref="Y15:Z31" si="4">+V15*1.05</f>
        <v>6445661.3348399997</v>
      </c>
      <c r="Z15" s="12">
        <f t="shared" si="4"/>
        <v>2062611.3198599999</v>
      </c>
      <c r="AA15" s="18">
        <v>483000</v>
      </c>
      <c r="AB15" s="12">
        <f>+Y15*1.0466</f>
        <v>6746029.1530435439</v>
      </c>
      <c r="AC15" s="12">
        <f>+Z15*1.0466</f>
        <v>2158729.0073654759</v>
      </c>
      <c r="AD15" s="18">
        <v>483000</v>
      </c>
      <c r="AE15" s="12">
        <v>7270198</v>
      </c>
      <c r="AF15" s="12">
        <v>2326463</v>
      </c>
      <c r="AG15" s="12">
        <v>517000</v>
      </c>
      <c r="AH15" s="12">
        <f>+AE15*(1.0675)</f>
        <v>7760936.3649999993</v>
      </c>
      <c r="AI15" s="12">
        <f>+AF15*(1.0675)</f>
        <v>2483499.2524999999</v>
      </c>
      <c r="AJ15" s="12">
        <v>555300</v>
      </c>
      <c r="AK15" s="12">
        <v>8155968</v>
      </c>
      <c r="AL15" s="12">
        <v>2609909.3644522498</v>
      </c>
      <c r="AM15" s="12">
        <v>585900</v>
      </c>
      <c r="AN15" s="12">
        <v>8523000</v>
      </c>
      <c r="AO15" s="12">
        <v>2742753.7511028694</v>
      </c>
      <c r="AP15" s="12">
        <v>621054</v>
      </c>
      <c r="AQ15" s="12">
        <v>8959400</v>
      </c>
      <c r="AR15" s="12">
        <v>2867000</v>
      </c>
      <c r="AS15" s="12">
        <v>658000</v>
      </c>
      <c r="AT15" s="12">
        <v>9193300</v>
      </c>
      <c r="AU15" s="12">
        <f>+AT15*32%</f>
        <v>2941856</v>
      </c>
      <c r="AV15" s="12">
        <v>681000</v>
      </c>
    </row>
    <row r="16" spans="1:48" x14ac:dyDescent="0.25">
      <c r="A16" s="10">
        <v>6</v>
      </c>
      <c r="B16" s="11" t="s">
        <v>17</v>
      </c>
      <c r="C16" s="17">
        <v>0</v>
      </c>
      <c r="D16" s="18">
        <v>4385689</v>
      </c>
      <c r="E16" s="18">
        <v>1008708.47</v>
      </c>
      <c r="F16" s="18">
        <v>325000</v>
      </c>
      <c r="G16" s="18">
        <v>4635235</v>
      </c>
      <c r="H16" s="18">
        <v>1066104.05</v>
      </c>
      <c r="I16" s="18">
        <v>346000</v>
      </c>
      <c r="J16" s="18">
        <v>4990758</v>
      </c>
      <c r="K16" s="18">
        <v>1147874.3400000001</v>
      </c>
      <c r="L16" s="18">
        <v>373000</v>
      </c>
      <c r="M16" s="18">
        <v>5090574</v>
      </c>
      <c r="N16" s="18">
        <v>1170832.02</v>
      </c>
      <c r="O16" s="18">
        <v>386000</v>
      </c>
      <c r="P16" s="18">
        <v>5251946</v>
      </c>
      <c r="Q16" s="18">
        <v>1207947.58</v>
      </c>
      <c r="R16" s="18">
        <v>402000</v>
      </c>
      <c r="S16" s="18">
        <v>5582819</v>
      </c>
      <c r="T16" s="18">
        <v>1284084</v>
      </c>
      <c r="U16" s="18">
        <v>425000</v>
      </c>
      <c r="V16" s="12">
        <f t="shared" si="3"/>
        <v>5835162.4187999992</v>
      </c>
      <c r="W16" s="12">
        <f t="shared" si="3"/>
        <v>1342124.5967999999</v>
      </c>
      <c r="X16" s="18">
        <v>442000</v>
      </c>
      <c r="Y16" s="12">
        <f t="shared" si="4"/>
        <v>6126920.539739999</v>
      </c>
      <c r="Z16" s="12">
        <f t="shared" si="4"/>
        <v>1409230.8266400001</v>
      </c>
      <c r="AA16" s="18">
        <v>483000</v>
      </c>
      <c r="AB16" s="12">
        <f t="shared" ref="AB16:AC31" si="5">+Y16*1.0466</f>
        <v>6412435.0368918832</v>
      </c>
      <c r="AC16" s="12">
        <v>1474860</v>
      </c>
      <c r="AD16" s="18">
        <v>483000</v>
      </c>
      <c r="AE16" s="12">
        <v>6910684</v>
      </c>
      <c r="AF16" s="12">
        <v>1589457</v>
      </c>
      <c r="AG16" s="12">
        <v>517000</v>
      </c>
      <c r="AH16" s="12">
        <f t="shared" ref="AH16:AH31" si="6">+AE16*(1.0675)</f>
        <v>7377155.169999999</v>
      </c>
      <c r="AI16" s="12">
        <f>+AF16*(1.0675)</f>
        <v>1696745.3474999999</v>
      </c>
      <c r="AJ16" s="12">
        <v>555300</v>
      </c>
      <c r="AK16" s="12">
        <v>7752654</v>
      </c>
      <c r="AL16" s="12">
        <v>1783109.6856877499</v>
      </c>
      <c r="AM16" s="12">
        <v>585900</v>
      </c>
      <c r="AN16" s="12">
        <v>8102000</v>
      </c>
      <c r="AO16" s="12">
        <v>1873869.9686892563</v>
      </c>
      <c r="AP16" s="12">
        <v>621054</v>
      </c>
      <c r="AQ16" s="12">
        <v>8516900</v>
      </c>
      <c r="AR16" s="12">
        <v>1958700</v>
      </c>
      <c r="AS16" s="12">
        <v>658000</v>
      </c>
      <c r="AT16" s="12">
        <v>8739200</v>
      </c>
      <c r="AU16" s="12">
        <f>+AT16*23%</f>
        <v>2010016</v>
      </c>
      <c r="AV16" s="12">
        <v>681000</v>
      </c>
    </row>
    <row r="17" spans="1:48" x14ac:dyDescent="0.25">
      <c r="A17" s="10">
        <v>7</v>
      </c>
      <c r="B17" s="11" t="s">
        <v>21</v>
      </c>
      <c r="C17" s="17">
        <v>1</v>
      </c>
      <c r="D17" s="18">
        <v>3597121</v>
      </c>
      <c r="E17" s="18"/>
      <c r="F17" s="18">
        <v>325000</v>
      </c>
      <c r="G17" s="18">
        <v>3801798</v>
      </c>
      <c r="H17" s="18"/>
      <c r="I17" s="18">
        <v>346000</v>
      </c>
      <c r="J17" s="18">
        <v>4093396</v>
      </c>
      <c r="K17" s="18"/>
      <c r="L17" s="18">
        <v>373000</v>
      </c>
      <c r="M17" s="18">
        <v>4175264</v>
      </c>
      <c r="N17" s="18"/>
      <c r="O17" s="18">
        <v>386000</v>
      </c>
      <c r="P17" s="18">
        <v>4307620</v>
      </c>
      <c r="Q17" s="18"/>
      <c r="R17" s="18">
        <v>402000</v>
      </c>
      <c r="S17" s="18">
        <v>4579000</v>
      </c>
      <c r="T17" s="18">
        <v>0</v>
      </c>
      <c r="U17" s="18">
        <v>425000</v>
      </c>
      <c r="V17" s="12">
        <f t="shared" si="3"/>
        <v>4785970.8</v>
      </c>
      <c r="W17" s="12">
        <f t="shared" si="3"/>
        <v>0</v>
      </c>
      <c r="X17" s="18">
        <v>442000</v>
      </c>
      <c r="Y17" s="12">
        <f t="shared" si="4"/>
        <v>5025269.34</v>
      </c>
      <c r="Z17" s="12">
        <f t="shared" si="4"/>
        <v>0</v>
      </c>
      <c r="AA17" s="18">
        <v>483000</v>
      </c>
      <c r="AB17" s="12">
        <f t="shared" si="5"/>
        <v>5259446.8912439998</v>
      </c>
      <c r="AC17" s="12">
        <f t="shared" si="5"/>
        <v>0</v>
      </c>
      <c r="AD17" s="18">
        <v>483000</v>
      </c>
      <c r="AE17" s="12">
        <v>5668109</v>
      </c>
      <c r="AF17" s="12"/>
      <c r="AG17" s="12">
        <v>517000</v>
      </c>
      <c r="AH17" s="12">
        <f t="shared" si="6"/>
        <v>6050706.357499999</v>
      </c>
      <c r="AI17" s="12"/>
      <c r="AJ17" s="12">
        <v>555300</v>
      </c>
      <c r="AK17" s="12">
        <v>6358688</v>
      </c>
      <c r="AL17" s="12"/>
      <c r="AM17" s="12">
        <v>585900</v>
      </c>
      <c r="AN17" s="12">
        <v>6645000</v>
      </c>
      <c r="AO17" s="12"/>
      <c r="AP17" s="12">
        <v>621054</v>
      </c>
      <c r="AQ17" s="12">
        <v>6985300</v>
      </c>
      <c r="AR17" s="12"/>
      <c r="AS17" s="12">
        <v>658000</v>
      </c>
      <c r="AT17" s="12">
        <v>7167700</v>
      </c>
      <c r="AU17" s="12"/>
      <c r="AV17" s="12">
        <v>681000</v>
      </c>
    </row>
    <row r="18" spans="1:48" x14ac:dyDescent="0.25">
      <c r="A18" s="10">
        <v>8</v>
      </c>
      <c r="B18" s="11" t="s">
        <v>21</v>
      </c>
      <c r="C18" s="17">
        <v>2</v>
      </c>
      <c r="D18" s="18">
        <v>3130382</v>
      </c>
      <c r="E18" s="18"/>
      <c r="F18" s="18">
        <v>325000</v>
      </c>
      <c r="G18" s="18">
        <v>3308501</v>
      </c>
      <c r="H18" s="18"/>
      <c r="I18" s="18">
        <v>346000</v>
      </c>
      <c r="J18" s="18">
        <v>3562264</v>
      </c>
      <c r="K18" s="18"/>
      <c r="L18" s="18">
        <v>373000</v>
      </c>
      <c r="M18" s="18">
        <v>3633510</v>
      </c>
      <c r="N18" s="18"/>
      <c r="O18" s="18">
        <v>386000</v>
      </c>
      <c r="P18" s="18">
        <v>3748693</v>
      </c>
      <c r="Q18" s="18"/>
      <c r="R18" s="18">
        <v>402000</v>
      </c>
      <c r="S18" s="18">
        <v>3984861</v>
      </c>
      <c r="T18" s="18">
        <v>0</v>
      </c>
      <c r="U18" s="18">
        <v>425000</v>
      </c>
      <c r="V18" s="12">
        <f t="shared" si="3"/>
        <v>4164976.7171999998</v>
      </c>
      <c r="W18" s="12">
        <f t="shared" si="3"/>
        <v>0</v>
      </c>
      <c r="X18" s="18">
        <v>442000</v>
      </c>
      <c r="Y18" s="12">
        <f t="shared" si="4"/>
        <v>4373225.5530599998</v>
      </c>
      <c r="Z18" s="12">
        <f t="shared" si="4"/>
        <v>0</v>
      </c>
      <c r="AA18" s="18">
        <v>483000</v>
      </c>
      <c r="AB18" s="12">
        <f t="shared" si="5"/>
        <v>4577017.8638325958</v>
      </c>
      <c r="AC18" s="12">
        <f t="shared" si="5"/>
        <v>0</v>
      </c>
      <c r="AD18" s="18">
        <v>483000</v>
      </c>
      <c r="AE18" s="12">
        <v>4932653</v>
      </c>
      <c r="AF18" s="12"/>
      <c r="AG18" s="12">
        <v>517000</v>
      </c>
      <c r="AH18" s="12">
        <f t="shared" si="6"/>
        <v>5265607.0774999997</v>
      </c>
      <c r="AI18" s="12"/>
      <c r="AJ18" s="12">
        <v>555300</v>
      </c>
      <c r="AK18" s="12">
        <v>5533628</v>
      </c>
      <c r="AL18" s="12"/>
      <c r="AM18" s="12">
        <v>585900</v>
      </c>
      <c r="AN18" s="12">
        <v>5783000</v>
      </c>
      <c r="AO18" s="12"/>
      <c r="AP18" s="12">
        <v>621054</v>
      </c>
      <c r="AQ18" s="12">
        <v>6079100</v>
      </c>
      <c r="AR18" s="12"/>
      <c r="AS18" s="12">
        <v>658000</v>
      </c>
      <c r="AT18" s="12">
        <v>6237800</v>
      </c>
      <c r="AU18" s="12"/>
      <c r="AV18" s="12">
        <v>681000</v>
      </c>
    </row>
    <row r="19" spans="1:48" x14ac:dyDescent="0.25">
      <c r="A19" s="19">
        <v>9</v>
      </c>
      <c r="B19" s="11" t="s">
        <v>21</v>
      </c>
      <c r="C19" s="20">
        <v>3</v>
      </c>
      <c r="D19" s="18">
        <v>2408727</v>
      </c>
      <c r="E19" s="21"/>
      <c r="F19" s="18">
        <v>325000</v>
      </c>
      <c r="G19" s="18">
        <v>2545784</v>
      </c>
      <c r="H19" s="21"/>
      <c r="I19" s="18">
        <v>346000</v>
      </c>
      <c r="J19" s="18">
        <v>2741046</v>
      </c>
      <c r="K19" s="21"/>
      <c r="L19" s="18">
        <v>373000</v>
      </c>
      <c r="M19" s="18">
        <v>2795867</v>
      </c>
      <c r="N19" s="21"/>
      <c r="O19" s="18">
        <v>386000</v>
      </c>
      <c r="P19" s="18">
        <v>2884496</v>
      </c>
      <c r="Q19" s="21"/>
      <c r="R19" s="18">
        <v>402000</v>
      </c>
      <c r="S19" s="21">
        <v>3066220</v>
      </c>
      <c r="T19" s="18">
        <v>0</v>
      </c>
      <c r="U19" s="18">
        <v>425000</v>
      </c>
      <c r="V19" s="12">
        <f t="shared" si="3"/>
        <v>3204813.1439999999</v>
      </c>
      <c r="W19" s="12">
        <f t="shared" si="3"/>
        <v>0</v>
      </c>
      <c r="X19" s="18">
        <v>442000</v>
      </c>
      <c r="Y19" s="12">
        <f t="shared" si="4"/>
        <v>3365053.8012000001</v>
      </c>
      <c r="Z19" s="12">
        <f t="shared" si="4"/>
        <v>0</v>
      </c>
      <c r="AA19" s="18">
        <v>483000</v>
      </c>
      <c r="AB19" s="12">
        <f t="shared" si="5"/>
        <v>3521865.3083359199</v>
      </c>
      <c r="AC19" s="12">
        <f t="shared" si="5"/>
        <v>0</v>
      </c>
      <c r="AD19" s="18">
        <v>483000</v>
      </c>
      <c r="AE19" s="12">
        <v>3795517</v>
      </c>
      <c r="AF19" s="12"/>
      <c r="AG19" s="12">
        <v>517000</v>
      </c>
      <c r="AH19" s="12">
        <f t="shared" si="6"/>
        <v>4051714.3974999995</v>
      </c>
      <c r="AI19" s="12"/>
      <c r="AJ19" s="12">
        <v>555300</v>
      </c>
      <c r="AK19" s="12">
        <v>4257948</v>
      </c>
      <c r="AL19" s="12"/>
      <c r="AM19" s="12">
        <v>585900</v>
      </c>
      <c r="AN19" s="12">
        <v>4450000</v>
      </c>
      <c r="AO19" s="12"/>
      <c r="AP19" s="12">
        <v>621054</v>
      </c>
      <c r="AQ19" s="12">
        <v>4677900</v>
      </c>
      <c r="AR19" s="12"/>
      <c r="AS19" s="12">
        <v>658000</v>
      </c>
      <c r="AT19" s="12">
        <v>4800000</v>
      </c>
      <c r="AU19" s="12"/>
      <c r="AV19" s="12">
        <v>681000</v>
      </c>
    </row>
    <row r="20" spans="1:48" x14ac:dyDescent="0.25">
      <c r="A20" s="10">
        <v>10</v>
      </c>
      <c r="B20" s="11" t="s">
        <v>21</v>
      </c>
      <c r="C20" s="17">
        <v>4</v>
      </c>
      <c r="D20" s="18">
        <v>1958919</v>
      </c>
      <c r="E20" s="18"/>
      <c r="F20" s="18">
        <v>325000</v>
      </c>
      <c r="G20" s="18">
        <v>2070382</v>
      </c>
      <c r="H20" s="18"/>
      <c r="I20" s="18">
        <v>346000</v>
      </c>
      <c r="J20" s="18">
        <v>2229181</v>
      </c>
      <c r="K20" s="18"/>
      <c r="L20" s="18">
        <v>373000</v>
      </c>
      <c r="M20" s="18">
        <v>2273765</v>
      </c>
      <c r="N20" s="18"/>
      <c r="O20" s="18">
        <v>386000</v>
      </c>
      <c r="P20" s="18">
        <v>2345844</v>
      </c>
      <c r="Q20" s="18"/>
      <c r="R20" s="18">
        <v>402000</v>
      </c>
      <c r="S20" s="18">
        <v>2493633</v>
      </c>
      <c r="T20" s="18">
        <v>0</v>
      </c>
      <c r="U20" s="18">
        <v>425000</v>
      </c>
      <c r="V20" s="12">
        <f t="shared" si="3"/>
        <v>2606345.2115999996</v>
      </c>
      <c r="W20" s="12">
        <f t="shared" si="3"/>
        <v>0</v>
      </c>
      <c r="X20" s="18">
        <v>442000</v>
      </c>
      <c r="Y20" s="12">
        <f t="shared" si="4"/>
        <v>2736662.4721799996</v>
      </c>
      <c r="Z20" s="12">
        <f t="shared" si="4"/>
        <v>0</v>
      </c>
      <c r="AA20" s="18">
        <v>483000</v>
      </c>
      <c r="AB20" s="12">
        <f t="shared" si="5"/>
        <v>2864190.9433835875</v>
      </c>
      <c r="AC20" s="12">
        <f t="shared" si="5"/>
        <v>0</v>
      </c>
      <c r="AD20" s="18">
        <v>483000</v>
      </c>
      <c r="AE20" s="12">
        <v>3086741</v>
      </c>
      <c r="AF20" s="12"/>
      <c r="AG20" s="12">
        <v>517000</v>
      </c>
      <c r="AH20" s="12">
        <f t="shared" si="6"/>
        <v>3295096.0174999996</v>
      </c>
      <c r="AI20" s="12"/>
      <c r="AJ20" s="12">
        <v>555300</v>
      </c>
      <c r="AK20" s="12">
        <v>3462818</v>
      </c>
      <c r="AL20" s="12"/>
      <c r="AM20" s="12">
        <v>585900</v>
      </c>
      <c r="AN20" s="12">
        <v>3619000</v>
      </c>
      <c r="AO20" s="12"/>
      <c r="AP20" s="12">
        <v>621054</v>
      </c>
      <c r="AQ20" s="12">
        <v>3804300</v>
      </c>
      <c r="AR20" s="12"/>
      <c r="AS20" s="12">
        <v>658000</v>
      </c>
      <c r="AT20" s="12">
        <v>3903600</v>
      </c>
      <c r="AU20" s="12"/>
      <c r="AV20" s="12">
        <v>681000</v>
      </c>
    </row>
    <row r="21" spans="1:48" x14ac:dyDescent="0.25">
      <c r="A21" s="10">
        <v>11</v>
      </c>
      <c r="B21" s="11" t="s">
        <v>22</v>
      </c>
      <c r="C21" s="17">
        <v>1</v>
      </c>
      <c r="D21" s="18">
        <v>1403861</v>
      </c>
      <c r="E21" s="18"/>
      <c r="F21" s="18">
        <v>325000</v>
      </c>
      <c r="G21" s="18">
        <v>1483741</v>
      </c>
      <c r="H21" s="18"/>
      <c r="I21" s="18">
        <v>346000</v>
      </c>
      <c r="J21" s="18">
        <v>1892476</v>
      </c>
      <c r="K21" s="18"/>
      <c r="L21" s="18">
        <v>373000</v>
      </c>
      <c r="M21" s="18">
        <v>1930326</v>
      </c>
      <c r="N21" s="18"/>
      <c r="O21" s="18">
        <v>386000</v>
      </c>
      <c r="P21" s="18">
        <v>1991518</v>
      </c>
      <c r="Q21" s="18"/>
      <c r="R21" s="18">
        <v>402000</v>
      </c>
      <c r="S21" s="18">
        <v>2116984</v>
      </c>
      <c r="T21" s="18">
        <v>0</v>
      </c>
      <c r="U21" s="18">
        <v>425000</v>
      </c>
      <c r="V21" s="12">
        <f t="shared" si="3"/>
        <v>2212671.6768</v>
      </c>
      <c r="W21" s="12">
        <f t="shared" si="3"/>
        <v>0</v>
      </c>
      <c r="X21" s="18">
        <v>442000</v>
      </c>
      <c r="Y21" s="12">
        <f t="shared" si="4"/>
        <v>2323305.26064</v>
      </c>
      <c r="Z21" s="12">
        <f t="shared" si="4"/>
        <v>0</v>
      </c>
      <c r="AA21" s="18">
        <v>483000</v>
      </c>
      <c r="AB21" s="12">
        <f t="shared" si="5"/>
        <v>2431571.2857858241</v>
      </c>
      <c r="AC21" s="12">
        <f t="shared" si="5"/>
        <v>0</v>
      </c>
      <c r="AD21" s="18">
        <v>483000</v>
      </c>
      <c r="AE21" s="12">
        <v>2620504.3746913825</v>
      </c>
      <c r="AF21" s="12"/>
      <c r="AG21" s="12">
        <v>517000</v>
      </c>
      <c r="AH21" s="12">
        <f t="shared" si="6"/>
        <v>2797388.4199830508</v>
      </c>
      <c r="AI21" s="12"/>
      <c r="AJ21" s="12">
        <v>555300</v>
      </c>
      <c r="AK21" s="12">
        <v>2939779</v>
      </c>
      <c r="AL21" s="12"/>
      <c r="AM21" s="12">
        <v>585900</v>
      </c>
      <c r="AN21" s="12">
        <v>3072500</v>
      </c>
      <c r="AO21" s="12"/>
      <c r="AP21" s="12">
        <v>621054</v>
      </c>
      <c r="AQ21" s="12">
        <v>3229800</v>
      </c>
      <c r="AR21" s="12"/>
      <c r="AS21" s="12">
        <v>658000</v>
      </c>
      <c r="AT21" s="12">
        <v>3314200</v>
      </c>
      <c r="AU21" s="12"/>
      <c r="AV21" s="12">
        <v>681000</v>
      </c>
    </row>
    <row r="22" spans="1:48" x14ac:dyDescent="0.25">
      <c r="A22" s="10">
        <v>12</v>
      </c>
      <c r="B22" s="11" t="s">
        <v>22</v>
      </c>
      <c r="C22" s="17">
        <v>2</v>
      </c>
      <c r="D22" s="18">
        <v>1222385</v>
      </c>
      <c r="E22" s="18"/>
      <c r="F22" s="18">
        <v>325000</v>
      </c>
      <c r="G22" s="18">
        <v>1291939</v>
      </c>
      <c r="H22" s="18"/>
      <c r="I22" s="18">
        <v>346000</v>
      </c>
      <c r="J22" s="18">
        <v>1391031</v>
      </c>
      <c r="K22" s="18"/>
      <c r="L22" s="18">
        <v>373000</v>
      </c>
      <c r="M22" s="18">
        <v>1629495</v>
      </c>
      <c r="N22" s="18"/>
      <c r="O22" s="18">
        <v>386000</v>
      </c>
      <c r="P22" s="18">
        <v>1681150</v>
      </c>
      <c r="Q22" s="18"/>
      <c r="R22" s="18">
        <v>402000</v>
      </c>
      <c r="S22" s="18">
        <v>1787063</v>
      </c>
      <c r="T22" s="18">
        <v>0</v>
      </c>
      <c r="U22" s="18">
        <v>425000</v>
      </c>
      <c r="V22" s="12">
        <f t="shared" si="3"/>
        <v>1867838.2475999999</v>
      </c>
      <c r="W22" s="12">
        <f t="shared" si="3"/>
        <v>0</v>
      </c>
      <c r="X22" s="18">
        <v>442000</v>
      </c>
      <c r="Y22" s="12">
        <f t="shared" si="4"/>
        <v>1961230.15998</v>
      </c>
      <c r="Z22" s="12">
        <f t="shared" si="4"/>
        <v>0</v>
      </c>
      <c r="AA22" s="18">
        <v>483000</v>
      </c>
      <c r="AB22" s="12">
        <f t="shared" si="5"/>
        <v>2052623.4854350679</v>
      </c>
      <c r="AC22" s="12">
        <f t="shared" si="5"/>
        <v>0</v>
      </c>
      <c r="AD22" s="18">
        <v>483000</v>
      </c>
      <c r="AE22" s="12">
        <v>2212112.3302533729</v>
      </c>
      <c r="AF22" s="12"/>
      <c r="AG22" s="12">
        <v>517000</v>
      </c>
      <c r="AH22" s="12">
        <f t="shared" si="6"/>
        <v>2361429.9125454752</v>
      </c>
      <c r="AI22" s="12"/>
      <c r="AJ22" s="12">
        <v>555300</v>
      </c>
      <c r="AK22" s="12">
        <v>2481628</v>
      </c>
      <c r="AL22" s="12"/>
      <c r="AM22" s="12">
        <v>585900</v>
      </c>
      <c r="AN22" s="12">
        <v>2593500</v>
      </c>
      <c r="AO22" s="12"/>
      <c r="AP22" s="12">
        <v>621054</v>
      </c>
      <c r="AQ22" s="12">
        <v>2726300</v>
      </c>
      <c r="AR22" s="12"/>
      <c r="AS22" s="12">
        <v>658000</v>
      </c>
      <c r="AT22" s="12">
        <v>2797500</v>
      </c>
      <c r="AU22" s="12"/>
      <c r="AV22" s="12">
        <v>681000</v>
      </c>
    </row>
    <row r="23" spans="1:48" x14ac:dyDescent="0.25">
      <c r="A23" s="10">
        <v>13</v>
      </c>
      <c r="B23" s="11" t="s">
        <v>22</v>
      </c>
      <c r="C23" s="17">
        <v>3</v>
      </c>
      <c r="D23" s="18">
        <v>1192528</v>
      </c>
      <c r="E23" s="18"/>
      <c r="F23" s="18">
        <v>325000</v>
      </c>
      <c r="G23" s="18">
        <v>1260383</v>
      </c>
      <c r="H23" s="18"/>
      <c r="I23" s="18">
        <v>346000</v>
      </c>
      <c r="J23" s="18">
        <v>1348610</v>
      </c>
      <c r="K23" s="18"/>
      <c r="L23" s="18">
        <v>373000</v>
      </c>
      <c r="M23" s="18">
        <v>1375582</v>
      </c>
      <c r="N23" s="18"/>
      <c r="O23" s="18">
        <v>386000</v>
      </c>
      <c r="P23" s="18">
        <v>1419188</v>
      </c>
      <c r="Q23" s="18"/>
      <c r="R23" s="18">
        <v>402000</v>
      </c>
      <c r="S23" s="18">
        <v>1518046</v>
      </c>
      <c r="T23" s="18">
        <v>0</v>
      </c>
      <c r="U23" s="18">
        <v>425000</v>
      </c>
      <c r="V23" s="12">
        <f t="shared" si="3"/>
        <v>1586661.6791999999</v>
      </c>
      <c r="W23" s="12">
        <f t="shared" si="3"/>
        <v>0</v>
      </c>
      <c r="X23" s="18">
        <v>442000</v>
      </c>
      <c r="Y23" s="12">
        <f t="shared" si="4"/>
        <v>1665994.7631599999</v>
      </c>
      <c r="Z23" s="12">
        <f t="shared" si="4"/>
        <v>0</v>
      </c>
      <c r="AA23" s="18">
        <v>483000</v>
      </c>
      <c r="AB23" s="12">
        <f t="shared" si="5"/>
        <v>1743630.1191232558</v>
      </c>
      <c r="AC23" s="12">
        <f t="shared" si="5"/>
        <v>0</v>
      </c>
      <c r="AD23" s="18">
        <v>483000</v>
      </c>
      <c r="AE23" s="12">
        <v>1879110.1793791328</v>
      </c>
      <c r="AF23" s="12"/>
      <c r="AG23" s="12">
        <v>517000</v>
      </c>
      <c r="AH23" s="12">
        <f t="shared" si="6"/>
        <v>2005950.1164872241</v>
      </c>
      <c r="AI23" s="12"/>
      <c r="AJ23" s="12">
        <v>555300</v>
      </c>
      <c r="AK23" s="12">
        <v>2108052.9774164236</v>
      </c>
      <c r="AL23" s="12"/>
      <c r="AM23" s="12">
        <v>585900</v>
      </c>
      <c r="AN23" s="12">
        <v>2203000</v>
      </c>
      <c r="AO23" s="12"/>
      <c r="AP23" s="12">
        <v>621054</v>
      </c>
      <c r="AQ23" s="12">
        <v>2315800</v>
      </c>
      <c r="AR23" s="12"/>
      <c r="AS23" s="12">
        <v>658000</v>
      </c>
      <c r="AT23" s="12">
        <v>2445087</v>
      </c>
      <c r="AU23" s="12"/>
      <c r="AV23" s="12">
        <v>681000</v>
      </c>
    </row>
    <row r="24" spans="1:48" x14ac:dyDescent="0.25">
      <c r="A24" s="10">
        <v>14</v>
      </c>
      <c r="B24" s="11" t="s">
        <v>23</v>
      </c>
      <c r="C24" s="17">
        <v>1</v>
      </c>
      <c r="D24" s="18">
        <v>1460391</v>
      </c>
      <c r="E24" s="18"/>
      <c r="F24" s="18">
        <v>325000</v>
      </c>
      <c r="G24" s="18">
        <v>1543488</v>
      </c>
      <c r="H24" s="18"/>
      <c r="I24" s="18">
        <v>346000</v>
      </c>
      <c r="J24" s="18">
        <v>1661874</v>
      </c>
      <c r="K24" s="18"/>
      <c r="L24" s="18">
        <v>373000</v>
      </c>
      <c r="M24" s="18">
        <v>1695111</v>
      </c>
      <c r="N24" s="18"/>
      <c r="O24" s="18">
        <v>386000</v>
      </c>
      <c r="P24" s="18">
        <v>1748848</v>
      </c>
      <c r="Q24" s="18"/>
      <c r="R24" s="18">
        <v>402000</v>
      </c>
      <c r="S24" s="18">
        <v>1859026</v>
      </c>
      <c r="T24" s="18">
        <v>0</v>
      </c>
      <c r="U24" s="18">
        <v>425000</v>
      </c>
      <c r="V24" s="12">
        <f t="shared" si="3"/>
        <v>1943053.9751999998</v>
      </c>
      <c r="W24" s="12">
        <f t="shared" si="3"/>
        <v>0</v>
      </c>
      <c r="X24" s="18">
        <v>442000</v>
      </c>
      <c r="Y24" s="12">
        <f t="shared" si="4"/>
        <v>2040206.6739599998</v>
      </c>
      <c r="Z24" s="12">
        <f t="shared" si="4"/>
        <v>0</v>
      </c>
      <c r="AA24" s="18">
        <v>483000</v>
      </c>
      <c r="AB24" s="12">
        <f t="shared" si="5"/>
        <v>2135280.3049665359</v>
      </c>
      <c r="AC24" s="12">
        <f t="shared" si="5"/>
        <v>0</v>
      </c>
      <c r="AD24" s="18">
        <v>483000</v>
      </c>
      <c r="AE24" s="12">
        <v>2301191.5846624356</v>
      </c>
      <c r="AF24" s="12"/>
      <c r="AG24" s="12">
        <v>517000</v>
      </c>
      <c r="AH24" s="12">
        <f t="shared" si="6"/>
        <v>2456522.0166271497</v>
      </c>
      <c r="AI24" s="12"/>
      <c r="AJ24" s="12">
        <v>555300</v>
      </c>
      <c r="AK24" s="12">
        <v>2581558.9872734714</v>
      </c>
      <c r="AL24" s="12"/>
      <c r="AM24" s="12">
        <v>585900</v>
      </c>
      <c r="AN24" s="12">
        <v>2698000</v>
      </c>
      <c r="AO24" s="12"/>
      <c r="AP24" s="12">
        <v>621054</v>
      </c>
      <c r="AQ24" s="12">
        <v>2836200</v>
      </c>
      <c r="AR24" s="12"/>
      <c r="AS24" s="12">
        <v>658000</v>
      </c>
      <c r="AT24" s="12">
        <v>2910300</v>
      </c>
      <c r="AU24" s="12"/>
      <c r="AV24" s="12">
        <v>681000</v>
      </c>
    </row>
    <row r="25" spans="1:48" x14ac:dyDescent="0.25">
      <c r="A25" s="10">
        <v>15</v>
      </c>
      <c r="B25" s="11" t="s">
        <v>23</v>
      </c>
      <c r="C25" s="17">
        <v>2</v>
      </c>
      <c r="D25" s="18">
        <v>1198913</v>
      </c>
      <c r="E25" s="18"/>
      <c r="F25" s="18">
        <v>325000</v>
      </c>
      <c r="G25" s="18">
        <v>1267132</v>
      </c>
      <c r="H25" s="18"/>
      <c r="I25" s="18">
        <v>346000</v>
      </c>
      <c r="J25" s="18">
        <v>1364322</v>
      </c>
      <c r="K25" s="18"/>
      <c r="L25" s="18">
        <v>373000</v>
      </c>
      <c r="M25" s="18">
        <v>1391609</v>
      </c>
      <c r="N25" s="18"/>
      <c r="O25" s="18">
        <v>386000</v>
      </c>
      <c r="P25" s="18">
        <v>1435724</v>
      </c>
      <c r="Q25" s="18"/>
      <c r="R25" s="18">
        <v>402000</v>
      </c>
      <c r="S25" s="18">
        <v>1526175</v>
      </c>
      <c r="T25" s="18">
        <v>0</v>
      </c>
      <c r="U25" s="18">
        <v>425000</v>
      </c>
      <c r="V25" s="12">
        <f t="shared" si="3"/>
        <v>1595158.1099999999</v>
      </c>
      <c r="W25" s="12">
        <f t="shared" si="3"/>
        <v>0</v>
      </c>
      <c r="X25" s="18">
        <v>442000</v>
      </c>
      <c r="Y25" s="12">
        <f t="shared" si="4"/>
        <v>1674916.0155</v>
      </c>
      <c r="Z25" s="12">
        <f t="shared" si="4"/>
        <v>0</v>
      </c>
      <c r="AA25" s="18">
        <v>483000</v>
      </c>
      <c r="AB25" s="12">
        <f t="shared" si="5"/>
        <v>1752967.1018222999</v>
      </c>
      <c r="AC25" s="12">
        <f t="shared" si="5"/>
        <v>0</v>
      </c>
      <c r="AD25" s="18">
        <v>483000</v>
      </c>
      <c r="AE25" s="12">
        <v>1889172.6456338926</v>
      </c>
      <c r="AF25" s="12"/>
      <c r="AG25" s="12">
        <v>517000</v>
      </c>
      <c r="AH25" s="12">
        <f t="shared" si="6"/>
        <v>2016691.7992141801</v>
      </c>
      <c r="AI25" s="12"/>
      <c r="AJ25" s="12">
        <v>555300</v>
      </c>
      <c r="AK25" s="12">
        <v>2119341.4117941819</v>
      </c>
      <c r="AL25" s="12"/>
      <c r="AM25" s="12">
        <v>585900</v>
      </c>
      <c r="AN25" s="12">
        <v>2215000</v>
      </c>
      <c r="AO25" s="12"/>
      <c r="AP25" s="12">
        <v>621054</v>
      </c>
      <c r="AQ25" s="12">
        <v>2328500</v>
      </c>
      <c r="AR25" s="12"/>
      <c r="AS25" s="12">
        <v>658000</v>
      </c>
      <c r="AT25" s="12">
        <v>2389300</v>
      </c>
      <c r="AU25" s="12"/>
      <c r="AV25" s="12">
        <v>681000</v>
      </c>
    </row>
    <row r="26" spans="1:48" x14ac:dyDescent="0.25">
      <c r="A26" s="10">
        <v>16</v>
      </c>
      <c r="B26" s="11" t="s">
        <v>23</v>
      </c>
      <c r="C26" s="17">
        <v>3</v>
      </c>
      <c r="D26" s="18">
        <v>1093626</v>
      </c>
      <c r="E26" s="18"/>
      <c r="F26" s="18">
        <v>325000</v>
      </c>
      <c r="G26" s="18">
        <v>1155854</v>
      </c>
      <c r="H26" s="18"/>
      <c r="I26" s="18">
        <v>346000</v>
      </c>
      <c r="J26" s="18">
        <v>1244508</v>
      </c>
      <c r="K26" s="18"/>
      <c r="L26" s="18">
        <v>373000</v>
      </c>
      <c r="M26" s="18">
        <v>1269399</v>
      </c>
      <c r="N26" s="18"/>
      <c r="O26" s="18">
        <v>386000</v>
      </c>
      <c r="P26" s="18">
        <v>1309639</v>
      </c>
      <c r="Q26" s="18"/>
      <c r="R26" s="18">
        <v>402000</v>
      </c>
      <c r="S26" s="18">
        <v>1392147</v>
      </c>
      <c r="T26" s="18">
        <v>0</v>
      </c>
      <c r="U26" s="18">
        <v>425000</v>
      </c>
      <c r="V26" s="12">
        <f t="shared" si="3"/>
        <v>1455072.0443999998</v>
      </c>
      <c r="W26" s="12">
        <f t="shared" si="3"/>
        <v>0</v>
      </c>
      <c r="X26" s="18">
        <v>442000</v>
      </c>
      <c r="Y26" s="12">
        <f t="shared" si="4"/>
        <v>1527825.6466199998</v>
      </c>
      <c r="Z26" s="12">
        <f t="shared" si="4"/>
        <v>0</v>
      </c>
      <c r="AA26" s="18">
        <v>483000</v>
      </c>
      <c r="AB26" s="12">
        <f t="shared" si="5"/>
        <v>1599022.3217524916</v>
      </c>
      <c r="AC26" s="12">
        <f t="shared" si="5"/>
        <v>0</v>
      </c>
      <c r="AD26" s="18">
        <v>483000</v>
      </c>
      <c r="AE26" s="12">
        <v>1723266.3561526602</v>
      </c>
      <c r="AF26" s="12"/>
      <c r="AG26" s="12">
        <v>517000</v>
      </c>
      <c r="AH26" s="12">
        <f t="shared" si="6"/>
        <v>1839586.8351929646</v>
      </c>
      <c r="AI26" s="12"/>
      <c r="AJ26" s="12">
        <v>555300</v>
      </c>
      <c r="AK26" s="12">
        <v>1933221.8051042864</v>
      </c>
      <c r="AL26" s="12"/>
      <c r="AM26" s="12">
        <v>585900</v>
      </c>
      <c r="AN26" s="12">
        <v>2020500</v>
      </c>
      <c r="AO26" s="12"/>
      <c r="AP26" s="12">
        <v>621054</v>
      </c>
      <c r="AQ26" s="12">
        <v>2124000</v>
      </c>
      <c r="AR26" s="12"/>
      <c r="AS26" s="12">
        <v>658000</v>
      </c>
      <c r="AT26" s="12">
        <v>2179500</v>
      </c>
      <c r="AU26" s="12"/>
      <c r="AV26" s="12">
        <v>681000</v>
      </c>
    </row>
    <row r="27" spans="1:48" x14ac:dyDescent="0.25">
      <c r="A27" s="10">
        <v>17</v>
      </c>
      <c r="B27" s="11" t="s">
        <v>20</v>
      </c>
      <c r="C27" s="17">
        <v>1</v>
      </c>
      <c r="D27" s="18">
        <v>1222385</v>
      </c>
      <c r="E27" s="18"/>
      <c r="F27" s="18">
        <v>325000</v>
      </c>
      <c r="G27" s="18">
        <v>1291939</v>
      </c>
      <c r="H27" s="18"/>
      <c r="I27" s="18">
        <v>346000</v>
      </c>
      <c r="J27" s="18">
        <v>1391031</v>
      </c>
      <c r="K27" s="18"/>
      <c r="L27" s="18">
        <v>373000</v>
      </c>
      <c r="M27" s="18">
        <v>1418852</v>
      </c>
      <c r="N27" s="18"/>
      <c r="O27" s="18">
        <v>386000</v>
      </c>
      <c r="P27" s="18">
        <v>1463830</v>
      </c>
      <c r="Q27" s="18"/>
      <c r="R27" s="18">
        <v>402000</v>
      </c>
      <c r="S27" s="18">
        <v>1556052</v>
      </c>
      <c r="T27" s="18">
        <v>0</v>
      </c>
      <c r="U27" s="18">
        <v>425000</v>
      </c>
      <c r="V27" s="12">
        <f t="shared" si="3"/>
        <v>1626385.5503999998</v>
      </c>
      <c r="W27" s="12">
        <f t="shared" si="3"/>
        <v>0</v>
      </c>
      <c r="X27" s="18">
        <v>442000</v>
      </c>
      <c r="Y27" s="12">
        <f t="shared" si="4"/>
        <v>1707704.8279199998</v>
      </c>
      <c r="Z27" s="12">
        <f t="shared" si="4"/>
        <v>0</v>
      </c>
      <c r="AA27" s="18">
        <v>483000</v>
      </c>
      <c r="AB27" s="12">
        <f t="shared" si="5"/>
        <v>1787283.8729010718</v>
      </c>
      <c r="AC27" s="12">
        <f t="shared" si="5"/>
        <v>0</v>
      </c>
      <c r="AD27" s="18">
        <v>483000</v>
      </c>
      <c r="AE27" s="12">
        <v>1926155.8298254851</v>
      </c>
      <c r="AF27" s="12"/>
      <c r="AG27" s="12">
        <v>517000</v>
      </c>
      <c r="AH27" s="12">
        <f t="shared" si="6"/>
        <v>2056171.3483387053</v>
      </c>
      <c r="AI27" s="12"/>
      <c r="AJ27" s="12">
        <v>555300</v>
      </c>
      <c r="AK27" s="12">
        <v>2160830.469969145</v>
      </c>
      <c r="AL27" s="12"/>
      <c r="AM27" s="12">
        <v>585900</v>
      </c>
      <c r="AN27" s="12">
        <v>2258500</v>
      </c>
      <c r="AO27" s="12"/>
      <c r="AP27" s="12">
        <v>621054</v>
      </c>
      <c r="AQ27" s="12">
        <v>2374200</v>
      </c>
      <c r="AR27" s="12"/>
      <c r="AS27" s="12">
        <v>658000</v>
      </c>
      <c r="AT27" s="12">
        <v>2436200</v>
      </c>
      <c r="AU27" s="12"/>
      <c r="AV27" s="12">
        <v>681000</v>
      </c>
    </row>
    <row r="28" spans="1:48" x14ac:dyDescent="0.25">
      <c r="A28" s="10">
        <v>18</v>
      </c>
      <c r="B28" s="11" t="s">
        <v>20</v>
      </c>
      <c r="C28" s="17">
        <v>2</v>
      </c>
      <c r="D28" s="18">
        <v>955135</v>
      </c>
      <c r="E28" s="18"/>
      <c r="F28" s="18">
        <v>217000</v>
      </c>
      <c r="G28" s="18">
        <v>1009483</v>
      </c>
      <c r="H28" s="18"/>
      <c r="I28" s="18">
        <v>231000</v>
      </c>
      <c r="J28" s="18">
        <v>1086911</v>
      </c>
      <c r="K28" s="18"/>
      <c r="L28" s="18">
        <v>248000</v>
      </c>
      <c r="M28" s="18">
        <v>1108650</v>
      </c>
      <c r="N28" s="18"/>
      <c r="O28" s="18">
        <v>257000</v>
      </c>
      <c r="P28" s="18">
        <v>1143795</v>
      </c>
      <c r="Q28" s="18"/>
      <c r="R28" s="18">
        <v>268000</v>
      </c>
      <c r="S28" s="18">
        <v>1215855</v>
      </c>
      <c r="T28" s="18">
        <v>0</v>
      </c>
      <c r="U28" s="18">
        <v>283000</v>
      </c>
      <c r="V28" s="12">
        <f t="shared" si="3"/>
        <v>1270811.6459999999</v>
      </c>
      <c r="W28" s="12">
        <f t="shared" si="3"/>
        <v>0</v>
      </c>
      <c r="X28" s="18">
        <v>295000</v>
      </c>
      <c r="Y28" s="12">
        <f t="shared" si="4"/>
        <v>1334352.2283000001</v>
      </c>
      <c r="Z28" s="12">
        <f t="shared" si="4"/>
        <v>0</v>
      </c>
      <c r="AA28" s="18">
        <v>322000</v>
      </c>
      <c r="AB28" s="12">
        <f t="shared" si="5"/>
        <v>1396533.04213878</v>
      </c>
      <c r="AC28" s="12">
        <f t="shared" si="5"/>
        <v>0</v>
      </c>
      <c r="AD28" s="18">
        <v>322000</v>
      </c>
      <c r="AE28" s="12">
        <v>1505043.6595129631</v>
      </c>
      <c r="AF28" s="12"/>
      <c r="AG28" s="12">
        <v>345000</v>
      </c>
      <c r="AH28" s="12">
        <f t="shared" si="6"/>
        <v>1606634.106530088</v>
      </c>
      <c r="AI28" s="12"/>
      <c r="AJ28" s="12">
        <v>369000</v>
      </c>
      <c r="AK28" s="12">
        <v>1688411.7825524693</v>
      </c>
      <c r="AL28" s="12"/>
      <c r="AM28" s="12">
        <v>390600</v>
      </c>
      <c r="AN28" s="12">
        <v>1764500</v>
      </c>
      <c r="AO28" s="12"/>
      <c r="AP28" s="12">
        <v>410481.54</v>
      </c>
      <c r="AQ28" s="12">
        <v>1854900</v>
      </c>
      <c r="AR28" s="12"/>
      <c r="AS28" s="12">
        <v>439000</v>
      </c>
      <c r="AT28" s="12">
        <v>1903400</v>
      </c>
      <c r="AU28" s="12"/>
      <c r="AV28" s="12">
        <v>454000</v>
      </c>
    </row>
    <row r="29" spans="1:48" x14ac:dyDescent="0.25">
      <c r="A29" s="10">
        <v>19</v>
      </c>
      <c r="B29" s="11" t="s">
        <v>20</v>
      </c>
      <c r="C29" s="17">
        <v>3</v>
      </c>
      <c r="D29" s="18">
        <v>816664</v>
      </c>
      <c r="E29" s="18"/>
      <c r="F29" s="18">
        <v>217000</v>
      </c>
      <c r="G29" s="18">
        <v>863133</v>
      </c>
      <c r="H29" s="18"/>
      <c r="I29" s="18">
        <v>231000</v>
      </c>
      <c r="J29" s="18">
        <v>929335</v>
      </c>
      <c r="K29" s="18"/>
      <c r="L29" s="18">
        <v>248000</v>
      </c>
      <c r="M29" s="18">
        <v>947922</v>
      </c>
      <c r="N29" s="18"/>
      <c r="O29" s="18">
        <v>257000</v>
      </c>
      <c r="P29" s="18">
        <v>977971</v>
      </c>
      <c r="Q29" s="18"/>
      <c r="R29" s="18">
        <v>268000</v>
      </c>
      <c r="S29" s="18">
        <v>1039586</v>
      </c>
      <c r="T29" s="18">
        <v>0</v>
      </c>
      <c r="U29" s="18">
        <v>283000</v>
      </c>
      <c r="V29" s="12">
        <f t="shared" si="3"/>
        <v>1086575.2871999999</v>
      </c>
      <c r="W29" s="12">
        <f t="shared" si="3"/>
        <v>0</v>
      </c>
      <c r="X29" s="18">
        <v>295000</v>
      </c>
      <c r="Y29" s="12">
        <f t="shared" si="4"/>
        <v>1140904.0515600001</v>
      </c>
      <c r="Z29" s="12">
        <f t="shared" si="4"/>
        <v>0</v>
      </c>
      <c r="AA29" s="18">
        <v>322000</v>
      </c>
      <c r="AB29" s="12">
        <f t="shared" si="5"/>
        <v>1194070.1803626961</v>
      </c>
      <c r="AC29" s="12">
        <f t="shared" si="5"/>
        <v>0</v>
      </c>
      <c r="AD29" s="18">
        <v>322000</v>
      </c>
      <c r="AE29" s="12">
        <v>1286849.4333768776</v>
      </c>
      <c r="AF29" s="12"/>
      <c r="AG29" s="12">
        <v>345000</v>
      </c>
      <c r="AH29" s="12">
        <f t="shared" si="6"/>
        <v>1373711.7701298166</v>
      </c>
      <c r="AI29" s="12"/>
      <c r="AJ29" s="12">
        <v>369000</v>
      </c>
      <c r="AK29" s="12">
        <v>1443633.6992294241</v>
      </c>
      <c r="AL29" s="12"/>
      <c r="AM29" s="12">
        <v>390600</v>
      </c>
      <c r="AN29" s="12">
        <v>1508600</v>
      </c>
      <c r="AO29" s="12"/>
      <c r="AP29" s="12">
        <v>410481.54</v>
      </c>
      <c r="AQ29" s="12">
        <v>1585900</v>
      </c>
      <c r="AR29" s="12"/>
      <c r="AS29" s="12">
        <v>439000</v>
      </c>
      <c r="AT29" s="12">
        <v>1627300</v>
      </c>
      <c r="AU29" s="12"/>
      <c r="AV29" s="12">
        <v>454000</v>
      </c>
    </row>
    <row r="30" spans="1:48" x14ac:dyDescent="0.25">
      <c r="A30" s="10">
        <v>20</v>
      </c>
      <c r="B30" s="11" t="s">
        <v>20</v>
      </c>
      <c r="C30" s="17">
        <v>4</v>
      </c>
      <c r="D30" s="18">
        <v>703698</v>
      </c>
      <c r="E30" s="18"/>
      <c r="F30" s="18">
        <v>217000</v>
      </c>
      <c r="G30" s="18">
        <v>743739</v>
      </c>
      <c r="H30" s="18"/>
      <c r="I30" s="18">
        <v>231000</v>
      </c>
      <c r="J30" s="18">
        <v>800784</v>
      </c>
      <c r="K30" s="18"/>
      <c r="L30" s="18">
        <v>248000</v>
      </c>
      <c r="M30" s="18">
        <v>816800</v>
      </c>
      <c r="N30" s="18"/>
      <c r="O30" s="18">
        <v>257000</v>
      </c>
      <c r="P30" s="18">
        <v>842693</v>
      </c>
      <c r="Q30" s="18"/>
      <c r="R30" s="18">
        <v>268000</v>
      </c>
      <c r="S30" s="18">
        <v>895783</v>
      </c>
      <c r="T30" s="18">
        <v>0</v>
      </c>
      <c r="U30" s="18">
        <v>283000</v>
      </c>
      <c r="V30" s="12">
        <f t="shared" si="3"/>
        <v>936272.39159999997</v>
      </c>
      <c r="W30" s="12">
        <f t="shared" si="3"/>
        <v>0</v>
      </c>
      <c r="X30" s="18">
        <v>295000</v>
      </c>
      <c r="Y30" s="12">
        <f t="shared" si="4"/>
        <v>983086.01118000003</v>
      </c>
      <c r="Z30" s="12">
        <f t="shared" si="4"/>
        <v>0</v>
      </c>
      <c r="AA30" s="18">
        <v>322000</v>
      </c>
      <c r="AB30" s="12">
        <f t="shared" si="5"/>
        <v>1028897.819300988</v>
      </c>
      <c r="AC30" s="12">
        <f t="shared" si="5"/>
        <v>0</v>
      </c>
      <c r="AD30" s="18">
        <v>322000</v>
      </c>
      <c r="AE30" s="12">
        <v>1108843.1798606748</v>
      </c>
      <c r="AF30" s="12"/>
      <c r="AG30" s="12">
        <v>345000</v>
      </c>
      <c r="AH30" s="12">
        <f t="shared" si="6"/>
        <v>1183690.0945012702</v>
      </c>
      <c r="AI30" s="12"/>
      <c r="AJ30" s="12">
        <v>369000</v>
      </c>
      <c r="AK30" s="12">
        <v>1243939.9203113848</v>
      </c>
      <c r="AL30" s="12"/>
      <c r="AM30" s="12">
        <v>390600</v>
      </c>
      <c r="AN30" s="12">
        <v>1300000</v>
      </c>
      <c r="AO30" s="12"/>
      <c r="AP30" s="12">
        <v>410481.54</v>
      </c>
      <c r="AQ30" s="12">
        <v>1366600</v>
      </c>
      <c r="AR30" s="12"/>
      <c r="AS30" s="12">
        <v>439000</v>
      </c>
      <c r="AT30" s="12">
        <v>1402300</v>
      </c>
      <c r="AU30" s="12"/>
      <c r="AV30" s="12">
        <v>454000</v>
      </c>
    </row>
    <row r="31" spans="1:48" x14ac:dyDescent="0.25">
      <c r="A31" s="10">
        <v>21</v>
      </c>
      <c r="B31" s="11" t="s">
        <v>19</v>
      </c>
      <c r="C31" s="17">
        <v>1</v>
      </c>
      <c r="D31" s="18">
        <v>955135</v>
      </c>
      <c r="E31" s="18"/>
      <c r="F31" s="18">
        <v>217000</v>
      </c>
      <c r="G31" s="18">
        <v>1009483</v>
      </c>
      <c r="H31" s="18"/>
      <c r="I31" s="18">
        <v>231000</v>
      </c>
      <c r="J31" s="18">
        <v>1086911</v>
      </c>
      <c r="K31" s="18"/>
      <c r="L31" s="18">
        <v>248000</v>
      </c>
      <c r="M31" s="18">
        <v>1108650</v>
      </c>
      <c r="N31" s="18"/>
      <c r="O31" s="18">
        <v>257000</v>
      </c>
      <c r="P31" s="18">
        <v>1143795</v>
      </c>
      <c r="Q31" s="18"/>
      <c r="R31" s="18">
        <v>268000</v>
      </c>
      <c r="S31" s="18">
        <v>1215855</v>
      </c>
      <c r="T31" s="18">
        <v>0</v>
      </c>
      <c r="U31" s="18">
        <v>283000</v>
      </c>
      <c r="V31" s="12">
        <f t="shared" si="3"/>
        <v>1270811.6459999999</v>
      </c>
      <c r="W31" s="12">
        <f t="shared" si="3"/>
        <v>0</v>
      </c>
      <c r="X31" s="18">
        <v>295000</v>
      </c>
      <c r="Y31" s="12">
        <f t="shared" si="4"/>
        <v>1334352.2283000001</v>
      </c>
      <c r="Z31" s="12">
        <f t="shared" si="4"/>
        <v>0</v>
      </c>
      <c r="AA31" s="18">
        <v>322000</v>
      </c>
      <c r="AB31" s="12">
        <f t="shared" si="5"/>
        <v>1396533.04213878</v>
      </c>
      <c r="AC31" s="12">
        <f t="shared" si="5"/>
        <v>0</v>
      </c>
      <c r="AD31" s="18">
        <v>322000</v>
      </c>
      <c r="AE31" s="12">
        <v>1505043.6595129631</v>
      </c>
      <c r="AF31" s="12"/>
      <c r="AG31" s="12">
        <v>345000</v>
      </c>
      <c r="AH31" s="12">
        <f t="shared" si="6"/>
        <v>1606634.106530088</v>
      </c>
      <c r="AI31" s="12"/>
      <c r="AJ31" s="12">
        <v>369000</v>
      </c>
      <c r="AK31" s="12">
        <v>1688411.7825524693</v>
      </c>
      <c r="AL31" s="12"/>
      <c r="AM31" s="12">
        <v>390600</v>
      </c>
      <c r="AN31" s="12">
        <v>1764500</v>
      </c>
      <c r="AO31" s="12"/>
      <c r="AP31" s="12">
        <v>410481.54</v>
      </c>
      <c r="AQ31" s="12">
        <v>1854900</v>
      </c>
      <c r="AR31" s="12"/>
      <c r="AS31" s="12">
        <v>439000</v>
      </c>
      <c r="AT31" s="12">
        <v>1903400</v>
      </c>
      <c r="AU31" s="12"/>
      <c r="AV31" s="12">
        <v>454000</v>
      </c>
    </row>
  </sheetData>
  <mergeCells count="35">
    <mergeCell ref="A1:AV2"/>
    <mergeCell ref="D5:E5"/>
    <mergeCell ref="F5:G5"/>
    <mergeCell ref="D13:F13"/>
    <mergeCell ref="G13:I13"/>
    <mergeCell ref="H5:I5"/>
    <mergeCell ref="J13:L13"/>
    <mergeCell ref="J5:K5"/>
    <mergeCell ref="L5:M5"/>
    <mergeCell ref="N5:O5"/>
    <mergeCell ref="P5:Q5"/>
    <mergeCell ref="M13:O13"/>
    <mergeCell ref="P13:R13"/>
    <mergeCell ref="R5:S5"/>
    <mergeCell ref="S13:U13"/>
    <mergeCell ref="AK13:AM13"/>
    <mergeCell ref="AN13:AP13"/>
    <mergeCell ref="AQ13:AS13"/>
    <mergeCell ref="AT13:AV13"/>
    <mergeCell ref="AB5:AC5"/>
    <mergeCell ref="AB13:AD13"/>
    <mergeCell ref="AD5:AE5"/>
    <mergeCell ref="AE13:AG13"/>
    <mergeCell ref="AF5:AG5"/>
    <mergeCell ref="A5:A6"/>
    <mergeCell ref="B5:B6"/>
    <mergeCell ref="A13:A14"/>
    <mergeCell ref="B13:B14"/>
    <mergeCell ref="AH13:AJ13"/>
    <mergeCell ref="T5:U5"/>
    <mergeCell ref="V5:W5"/>
    <mergeCell ref="V13:X13"/>
    <mergeCell ref="X5:Y5"/>
    <mergeCell ref="Y13:AA13"/>
    <mergeCell ref="Z5:A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9515-B476-45EC-9DAE-28C20CBAC200}">
  <dimension ref="A1:AV29"/>
  <sheetViews>
    <sheetView tabSelected="1" topLeftCell="B5" workbookViewId="0">
      <selection activeCell="M11" sqref="M11"/>
    </sheetView>
  </sheetViews>
  <sheetFormatPr baseColWidth="10" defaultColWidth="11.44140625" defaultRowHeight="13.8" x14ac:dyDescent="0.3"/>
  <cols>
    <col min="1" max="1" width="18.6640625" style="32" customWidth="1"/>
    <col min="2" max="2" width="54.6640625" style="32" bestFit="1" customWidth="1"/>
    <col min="3" max="3" width="8.88671875" style="32" bestFit="1" customWidth="1"/>
    <col min="4" max="4" width="13.88671875" style="32" bestFit="1" customWidth="1"/>
    <col min="5" max="5" width="15.44140625" style="32" bestFit="1" customWidth="1"/>
    <col min="6" max="6" width="14" style="32" bestFit="1" customWidth="1"/>
    <col min="7" max="7" width="13.88671875" style="32" bestFit="1" customWidth="1"/>
    <col min="8" max="8" width="15.44140625" style="32" bestFit="1" customWidth="1"/>
    <col min="9" max="9" width="14" style="32" bestFit="1" customWidth="1"/>
    <col min="10" max="10" width="13.88671875" style="32" bestFit="1" customWidth="1"/>
    <col min="11" max="11" width="15.44140625" style="32" bestFit="1" customWidth="1"/>
    <col min="12" max="12" width="14" style="32" bestFit="1" customWidth="1"/>
    <col min="13" max="13" width="13.88671875" style="32" bestFit="1" customWidth="1"/>
    <col min="14" max="14" width="15.44140625" style="32" bestFit="1" customWidth="1"/>
    <col min="15" max="15" width="14" style="32" bestFit="1" customWidth="1"/>
    <col min="16" max="16" width="13.88671875" style="32" bestFit="1" customWidth="1"/>
    <col min="17" max="17" width="15.44140625" style="32" bestFit="1" customWidth="1"/>
    <col min="18" max="18" width="14" style="32" bestFit="1" customWidth="1"/>
    <col min="19" max="19" width="13.5546875" style="45" bestFit="1" customWidth="1"/>
    <col min="20" max="20" width="15.44140625" style="45" bestFit="1" customWidth="1"/>
    <col min="21" max="21" width="14" style="45" bestFit="1" customWidth="1"/>
    <col min="22" max="22" width="13.5546875" style="45" bestFit="1" customWidth="1"/>
    <col min="23" max="23" width="15.44140625" style="45" bestFit="1" customWidth="1"/>
    <col min="24" max="24" width="13.88671875" style="45" customWidth="1"/>
    <col min="25" max="25" width="13.5546875" style="45" bestFit="1" customWidth="1"/>
    <col min="26" max="26" width="15.44140625" style="45" bestFit="1" customWidth="1"/>
    <col min="27" max="27" width="13.88671875" style="45" bestFit="1" customWidth="1"/>
    <col min="28" max="28" width="11.33203125" style="45" customWidth="1"/>
    <col min="29" max="29" width="15.33203125" style="45" bestFit="1" customWidth="1"/>
    <col min="30" max="30" width="13.88671875" style="45" bestFit="1" customWidth="1"/>
    <col min="31" max="31" width="14.5546875" style="32" bestFit="1" customWidth="1"/>
    <col min="32" max="32" width="15.33203125" style="32" bestFit="1" customWidth="1"/>
    <col min="33" max="33" width="13.109375" style="32" bestFit="1" customWidth="1"/>
    <col min="34" max="34" width="14.5546875" style="32" bestFit="1" customWidth="1"/>
    <col min="35" max="35" width="17.88671875" style="32" bestFit="1" customWidth="1"/>
    <col min="36" max="38" width="11.44140625" style="32"/>
    <col min="39" max="39" width="13.88671875" style="32" customWidth="1"/>
    <col min="40" max="40" width="11.44140625" style="32"/>
    <col min="41" max="41" width="15.33203125" style="32" customWidth="1"/>
    <col min="42" max="42" width="13.88671875" style="32" customWidth="1"/>
    <col min="43" max="43" width="14.88671875" style="32" bestFit="1" customWidth="1"/>
    <col min="44" max="44" width="15.33203125" style="32" bestFit="1" customWidth="1"/>
    <col min="45" max="45" width="13.88671875" style="32" bestFit="1" customWidth="1"/>
    <col min="46" max="47" width="11.44140625" style="32"/>
    <col min="48" max="48" width="12.88671875" style="32" bestFit="1" customWidth="1"/>
    <col min="49" max="16384" width="11.44140625" style="32"/>
  </cols>
  <sheetData>
    <row r="1" spans="1:48" ht="18.7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 x14ac:dyDescent="0.3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48" ht="18" x14ac:dyDescent="0.3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36"/>
      <c r="AB4" s="36"/>
      <c r="AC4" s="36"/>
      <c r="AD4" s="36"/>
    </row>
    <row r="5" spans="1:48" ht="18" x14ac:dyDescent="0.3">
      <c r="A5" s="27" t="s">
        <v>2</v>
      </c>
      <c r="B5" s="27" t="s">
        <v>3</v>
      </c>
      <c r="C5" s="38" t="s">
        <v>4</v>
      </c>
      <c r="D5" s="39">
        <v>2022</v>
      </c>
      <c r="E5" s="39"/>
      <c r="F5" s="39">
        <v>2023</v>
      </c>
      <c r="G5" s="39"/>
      <c r="H5" s="39">
        <v>2024</v>
      </c>
      <c r="I5" s="39"/>
      <c r="J5" s="39">
        <v>2025</v>
      </c>
      <c r="K5" s="39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8" ht="27.6" x14ac:dyDescent="0.3">
      <c r="A6" s="28"/>
      <c r="B6" s="28"/>
      <c r="C6" s="38"/>
      <c r="D6" s="40" t="s">
        <v>5</v>
      </c>
      <c r="E6" s="41" t="s">
        <v>24</v>
      </c>
      <c r="F6" s="40" t="s">
        <v>5</v>
      </c>
      <c r="G6" s="41" t="s">
        <v>24</v>
      </c>
      <c r="H6" s="40" t="s">
        <v>5</v>
      </c>
      <c r="I6" s="41" t="s">
        <v>24</v>
      </c>
      <c r="J6" s="40" t="s">
        <v>5</v>
      </c>
      <c r="K6" s="41" t="s">
        <v>24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8" ht="18" x14ac:dyDescent="0.3">
      <c r="A7" s="42">
        <v>1</v>
      </c>
      <c r="B7" s="22" t="s">
        <v>56</v>
      </c>
      <c r="C7" s="23" t="s">
        <v>8</v>
      </c>
      <c r="D7" s="24">
        <v>19774187</v>
      </c>
      <c r="E7" s="24">
        <f>+D7*50%</f>
        <v>9887093.5</v>
      </c>
      <c r="F7" s="43">
        <v>22665174</v>
      </c>
      <c r="G7" s="43">
        <v>11332587</v>
      </c>
      <c r="H7" s="24">
        <v>25131145</v>
      </c>
      <c r="I7" s="24">
        <v>12565573</v>
      </c>
      <c r="J7" s="24">
        <v>26890326</v>
      </c>
      <c r="K7" s="24">
        <v>13445163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8" ht="18" x14ac:dyDescent="0.3">
      <c r="A8" s="42">
        <v>2</v>
      </c>
      <c r="B8" s="22" t="s">
        <v>57</v>
      </c>
      <c r="C8" s="23" t="s">
        <v>12</v>
      </c>
      <c r="D8" s="24">
        <v>10674969</v>
      </c>
      <c r="E8" s="24">
        <f>+D8*50%</f>
        <v>5337484.5</v>
      </c>
      <c r="F8" s="43">
        <v>12235650</v>
      </c>
      <c r="G8" s="43">
        <v>6117825</v>
      </c>
      <c r="H8" s="24">
        <v>13566889</v>
      </c>
      <c r="I8" s="24">
        <v>6783445</v>
      </c>
      <c r="J8" s="24">
        <v>14516572</v>
      </c>
      <c r="K8" s="24">
        <v>7258286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8" ht="18" x14ac:dyDescent="0.3">
      <c r="A9" s="42">
        <v>3</v>
      </c>
      <c r="B9" s="22" t="s">
        <v>58</v>
      </c>
      <c r="C9" s="23" t="s">
        <v>10</v>
      </c>
      <c r="D9" s="24">
        <v>10674969</v>
      </c>
      <c r="E9" s="24">
        <f>+D9*50%</f>
        <v>5337484.5</v>
      </c>
      <c r="F9" s="43">
        <v>12235650</v>
      </c>
      <c r="G9" s="43">
        <v>6117825</v>
      </c>
      <c r="H9" s="24">
        <v>13566889</v>
      </c>
      <c r="I9" s="24">
        <v>6783445</v>
      </c>
      <c r="J9" s="24">
        <v>14516572</v>
      </c>
      <c r="K9" s="24">
        <v>7258286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8" ht="18" x14ac:dyDescent="0.3">
      <c r="A10" s="42">
        <v>4</v>
      </c>
      <c r="B10" s="25" t="s">
        <v>59</v>
      </c>
      <c r="C10" s="23" t="s">
        <v>25</v>
      </c>
      <c r="D10" s="26">
        <v>8654300</v>
      </c>
      <c r="E10" s="24">
        <f>+D10*50%</f>
        <v>4327150</v>
      </c>
      <c r="F10" s="43">
        <v>9919559</v>
      </c>
      <c r="G10" s="43">
        <v>4959779.5</v>
      </c>
      <c r="H10" s="26">
        <v>10998808</v>
      </c>
      <c r="I10" s="26">
        <f>H10*50%</f>
        <v>5499404</v>
      </c>
      <c r="J10" s="26">
        <v>11768725</v>
      </c>
      <c r="K10" s="26">
        <v>5884363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8" x14ac:dyDescent="0.3">
      <c r="A11" s="44"/>
      <c r="Z11" s="46"/>
    </row>
    <row r="12" spans="1:48" ht="18" x14ac:dyDescent="0.3">
      <c r="A12" s="35" t="s">
        <v>15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6"/>
      <c r="W12" s="37"/>
      <c r="X12" s="36"/>
      <c r="Y12" s="36"/>
      <c r="Z12" s="37"/>
      <c r="AA12" s="47"/>
      <c r="AB12" s="36"/>
      <c r="AC12" s="36"/>
      <c r="AD12" s="36"/>
    </row>
    <row r="13" spans="1:48" x14ac:dyDescent="0.3">
      <c r="A13" s="27" t="s">
        <v>2</v>
      </c>
      <c r="B13" s="27" t="s">
        <v>3</v>
      </c>
      <c r="C13" s="38" t="s">
        <v>4</v>
      </c>
      <c r="D13" s="48">
        <v>2022</v>
      </c>
      <c r="E13" s="48"/>
      <c r="F13" s="48"/>
      <c r="G13" s="39">
        <v>2023</v>
      </c>
      <c r="H13" s="39"/>
      <c r="I13" s="39"/>
      <c r="J13" s="39">
        <v>2024</v>
      </c>
      <c r="K13" s="39"/>
      <c r="L13" s="39"/>
      <c r="M13" s="39">
        <v>2025</v>
      </c>
      <c r="N13" s="39"/>
      <c r="O13" s="3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48" ht="27.6" x14ac:dyDescent="0.3">
      <c r="A14" s="28"/>
      <c r="B14" s="28"/>
      <c r="C14" s="38"/>
      <c r="D14" s="40" t="s">
        <v>5</v>
      </c>
      <c r="E14" s="41" t="s">
        <v>24</v>
      </c>
      <c r="F14" s="40" t="s">
        <v>6</v>
      </c>
      <c r="G14" s="40" t="s">
        <v>5</v>
      </c>
      <c r="H14" s="41" t="s">
        <v>24</v>
      </c>
      <c r="I14" s="40" t="s">
        <v>6</v>
      </c>
      <c r="J14" s="40" t="s">
        <v>5</v>
      </c>
      <c r="K14" s="41" t="s">
        <v>24</v>
      </c>
      <c r="L14" s="40" t="s">
        <v>6</v>
      </c>
      <c r="M14" s="40" t="s">
        <v>5</v>
      </c>
      <c r="N14" s="41" t="s">
        <v>24</v>
      </c>
      <c r="O14" s="40" t="s">
        <v>6</v>
      </c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48" x14ac:dyDescent="0.3">
      <c r="A15" s="42">
        <v>5</v>
      </c>
      <c r="B15" s="22" t="s">
        <v>26</v>
      </c>
      <c r="C15" s="23" t="s">
        <v>27</v>
      </c>
      <c r="D15" s="24">
        <v>9860800</v>
      </c>
      <c r="E15" s="24">
        <v>3155456</v>
      </c>
      <c r="F15" s="24">
        <v>750000</v>
      </c>
      <c r="G15" s="49">
        <v>11302500</v>
      </c>
      <c r="H15" s="49">
        <v>3616800</v>
      </c>
      <c r="I15" s="49">
        <v>870000</v>
      </c>
      <c r="J15" s="24">
        <v>11302500</v>
      </c>
      <c r="K15" s="24">
        <v>3616800</v>
      </c>
      <c r="L15" s="24">
        <v>975000</v>
      </c>
      <c r="M15" s="24">
        <v>13409600</v>
      </c>
      <c r="N15" s="24">
        <v>4291072</v>
      </c>
      <c r="O15" s="24">
        <v>1068000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48" x14ac:dyDescent="0.3">
      <c r="A16" s="42">
        <v>6</v>
      </c>
      <c r="B16" s="22" t="s">
        <v>28</v>
      </c>
      <c r="C16" s="23" t="s">
        <v>29</v>
      </c>
      <c r="D16" s="24">
        <v>9860800</v>
      </c>
      <c r="E16" s="24">
        <v>2267984</v>
      </c>
      <c r="F16" s="24">
        <v>750000</v>
      </c>
      <c r="G16" s="49">
        <v>10744200</v>
      </c>
      <c r="H16" s="49">
        <v>2471166</v>
      </c>
      <c r="I16" s="49">
        <v>870000</v>
      </c>
      <c r="J16" s="24">
        <v>10744200</v>
      </c>
      <c r="K16" s="24">
        <v>2471166</v>
      </c>
      <c r="L16" s="24">
        <v>975000</v>
      </c>
      <c r="M16" s="24">
        <v>13409600</v>
      </c>
      <c r="N16" s="24">
        <v>4291072</v>
      </c>
      <c r="O16" s="24">
        <v>1068000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x14ac:dyDescent="0.3">
      <c r="A17" s="42">
        <v>7</v>
      </c>
      <c r="B17" s="22" t="s">
        <v>30</v>
      </c>
      <c r="C17" s="23" t="s">
        <v>31</v>
      </c>
      <c r="D17" s="24">
        <v>9373700</v>
      </c>
      <c r="E17" s="24">
        <v>2999584</v>
      </c>
      <c r="F17" s="24">
        <v>750000</v>
      </c>
      <c r="G17" s="49">
        <v>11302500</v>
      </c>
      <c r="H17" s="49">
        <v>3616800</v>
      </c>
      <c r="I17" s="49">
        <v>870000</v>
      </c>
      <c r="J17" s="24">
        <v>11302500</v>
      </c>
      <c r="K17" s="24">
        <v>3616800</v>
      </c>
      <c r="L17" s="24">
        <v>975000</v>
      </c>
      <c r="M17" s="24">
        <v>11302500</v>
      </c>
      <c r="N17" s="24">
        <v>3616800</v>
      </c>
      <c r="O17" s="24">
        <v>1068000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x14ac:dyDescent="0.3">
      <c r="A18" s="42">
        <v>8</v>
      </c>
      <c r="B18" s="22" t="s">
        <v>32</v>
      </c>
      <c r="C18" s="23" t="s">
        <v>33</v>
      </c>
      <c r="D18" s="24">
        <v>7688100</v>
      </c>
      <c r="E18" s="24">
        <v>0</v>
      </c>
      <c r="F18" s="24">
        <v>750000</v>
      </c>
      <c r="G18" s="49">
        <v>8812200</v>
      </c>
      <c r="H18" s="49">
        <v>0</v>
      </c>
      <c r="I18" s="49">
        <v>870000</v>
      </c>
      <c r="J18" s="24">
        <v>8812200</v>
      </c>
      <c r="K18" s="24">
        <v>0</v>
      </c>
      <c r="L18" s="24">
        <v>975000</v>
      </c>
      <c r="M18" s="24">
        <v>10455000</v>
      </c>
      <c r="N18" s="24">
        <v>0</v>
      </c>
      <c r="O18" s="24">
        <v>1068000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x14ac:dyDescent="0.3">
      <c r="A19" s="50">
        <v>9</v>
      </c>
      <c r="B19" s="22" t="s">
        <v>34</v>
      </c>
      <c r="C19" s="23" t="s">
        <v>35</v>
      </c>
      <c r="D19" s="24">
        <v>6690700</v>
      </c>
      <c r="E19" s="24">
        <v>0</v>
      </c>
      <c r="F19" s="24">
        <v>750000</v>
      </c>
      <c r="G19" s="49">
        <v>7668900</v>
      </c>
      <c r="H19" s="51">
        <v>0</v>
      </c>
      <c r="I19" s="49">
        <v>870000</v>
      </c>
      <c r="J19" s="24">
        <v>7668900</v>
      </c>
      <c r="K19" s="24">
        <v>0</v>
      </c>
      <c r="L19" s="24">
        <v>975000</v>
      </c>
      <c r="M19" s="24">
        <v>9098600</v>
      </c>
      <c r="N19" s="24">
        <v>0</v>
      </c>
      <c r="O19" s="24">
        <v>1068000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x14ac:dyDescent="0.3">
      <c r="A20" s="42">
        <v>10</v>
      </c>
      <c r="B20" s="22" t="s">
        <v>36</v>
      </c>
      <c r="C20" s="23" t="s">
        <v>37</v>
      </c>
      <c r="D20" s="24">
        <v>5148500</v>
      </c>
      <c r="E20" s="24">
        <v>0</v>
      </c>
      <c r="F20" s="24">
        <v>750000</v>
      </c>
      <c r="G20" s="49">
        <v>5901300</v>
      </c>
      <c r="H20" s="49">
        <v>0</v>
      </c>
      <c r="I20" s="49">
        <v>870000</v>
      </c>
      <c r="J20" s="24">
        <v>5901300</v>
      </c>
      <c r="K20" s="24">
        <v>0</v>
      </c>
      <c r="L20" s="24">
        <v>975000</v>
      </c>
      <c r="M20" s="24">
        <v>7001500</v>
      </c>
      <c r="N20" s="24">
        <v>0</v>
      </c>
      <c r="O20" s="24">
        <v>1068000</v>
      </c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x14ac:dyDescent="0.3">
      <c r="A21" s="42">
        <v>11</v>
      </c>
      <c r="B21" s="22" t="s">
        <v>38</v>
      </c>
      <c r="C21" s="23" t="s">
        <v>39</v>
      </c>
      <c r="D21" s="24">
        <v>4187100</v>
      </c>
      <c r="E21" s="24">
        <v>0</v>
      </c>
      <c r="F21" s="24">
        <v>750000</v>
      </c>
      <c r="G21" s="49">
        <v>4799300</v>
      </c>
      <c r="H21" s="49">
        <v>0</v>
      </c>
      <c r="I21" s="49">
        <v>870000</v>
      </c>
      <c r="J21" s="24">
        <v>4799300</v>
      </c>
      <c r="K21" s="24">
        <v>0</v>
      </c>
      <c r="L21" s="24">
        <v>975000</v>
      </c>
      <c r="M21" s="24">
        <v>5694100</v>
      </c>
      <c r="N21" s="24">
        <v>0</v>
      </c>
      <c r="O21" s="24">
        <v>1068000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x14ac:dyDescent="0.3">
      <c r="A22" s="42">
        <v>12</v>
      </c>
      <c r="B22" s="22" t="s">
        <v>40</v>
      </c>
      <c r="C22" s="23" t="s">
        <v>41</v>
      </c>
      <c r="D22" s="24">
        <v>3554900</v>
      </c>
      <c r="E22" s="24">
        <v>0</v>
      </c>
      <c r="F22" s="24">
        <v>750000</v>
      </c>
      <c r="G22" s="49">
        <v>4074700</v>
      </c>
      <c r="H22" s="49">
        <v>0</v>
      </c>
      <c r="I22" s="49">
        <v>870000</v>
      </c>
      <c r="J22" s="24">
        <v>4074700</v>
      </c>
      <c r="K22" s="24">
        <v>0</v>
      </c>
      <c r="L22" s="24">
        <v>975000</v>
      </c>
      <c r="M22" s="24">
        <v>4834400</v>
      </c>
      <c r="N22" s="24">
        <v>0</v>
      </c>
      <c r="O22" s="24">
        <v>1068000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x14ac:dyDescent="0.3">
      <c r="A23" s="42">
        <v>13</v>
      </c>
      <c r="B23" s="22" t="s">
        <v>42</v>
      </c>
      <c r="C23" s="23" t="s">
        <v>43</v>
      </c>
      <c r="D23" s="24">
        <v>3121600</v>
      </c>
      <c r="E23" s="24">
        <v>0</v>
      </c>
      <c r="F23" s="24">
        <v>750000</v>
      </c>
      <c r="G23" s="49">
        <v>3578000</v>
      </c>
      <c r="H23" s="49">
        <v>0</v>
      </c>
      <c r="I23" s="49">
        <v>870000</v>
      </c>
      <c r="J23" s="24">
        <v>3578000</v>
      </c>
      <c r="K23" s="24">
        <v>0</v>
      </c>
      <c r="L23" s="24">
        <v>975000</v>
      </c>
      <c r="M23" s="24">
        <v>4245100</v>
      </c>
      <c r="N23" s="24">
        <v>0</v>
      </c>
      <c r="O23" s="24">
        <v>1068000</v>
      </c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x14ac:dyDescent="0.3">
      <c r="A24" s="42">
        <v>14</v>
      </c>
      <c r="B24" s="22" t="s">
        <v>44</v>
      </c>
      <c r="C24" s="23" t="s">
        <v>45</v>
      </c>
      <c r="D24" s="24">
        <v>2627900</v>
      </c>
      <c r="E24" s="24">
        <v>0</v>
      </c>
      <c r="F24" s="24">
        <v>750000</v>
      </c>
      <c r="G24" s="49">
        <v>3012100</v>
      </c>
      <c r="H24" s="49">
        <v>0</v>
      </c>
      <c r="I24" s="49">
        <v>870000</v>
      </c>
      <c r="J24" s="24">
        <v>3012100</v>
      </c>
      <c r="K24" s="24">
        <v>0</v>
      </c>
      <c r="L24" s="24">
        <v>975000</v>
      </c>
      <c r="M24" s="24">
        <v>3573700</v>
      </c>
      <c r="N24" s="24">
        <v>0</v>
      </c>
      <c r="O24" s="24">
        <v>1068000</v>
      </c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x14ac:dyDescent="0.3">
      <c r="A25" s="42">
        <v>15</v>
      </c>
      <c r="B25" s="22" t="s">
        <v>46</v>
      </c>
      <c r="C25" s="23" t="s">
        <v>47</v>
      </c>
      <c r="D25" s="24">
        <v>2337800</v>
      </c>
      <c r="E25" s="24">
        <v>0</v>
      </c>
      <c r="F25" s="24">
        <v>750000</v>
      </c>
      <c r="G25" s="49">
        <v>2679600</v>
      </c>
      <c r="H25" s="49">
        <v>0</v>
      </c>
      <c r="I25" s="49">
        <v>870000</v>
      </c>
      <c r="J25" s="24">
        <v>2679600</v>
      </c>
      <c r="K25" s="24">
        <v>0</v>
      </c>
      <c r="L25" s="24">
        <v>975000</v>
      </c>
      <c r="M25" s="24">
        <v>3179200</v>
      </c>
      <c r="N25" s="24">
        <v>0</v>
      </c>
      <c r="O25" s="24">
        <v>1068000</v>
      </c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x14ac:dyDescent="0.3">
      <c r="A26" s="42">
        <v>16</v>
      </c>
      <c r="B26" s="22" t="s">
        <v>48</v>
      </c>
      <c r="C26" s="23" t="s">
        <v>49</v>
      </c>
      <c r="D26" s="24">
        <v>2041600</v>
      </c>
      <c r="E26" s="24">
        <v>0</v>
      </c>
      <c r="F26" s="24">
        <v>500000</v>
      </c>
      <c r="G26" s="49">
        <v>2340100</v>
      </c>
      <c r="H26" s="49">
        <v>0</v>
      </c>
      <c r="I26" s="49">
        <v>580000</v>
      </c>
      <c r="J26" s="24">
        <v>2340100</v>
      </c>
      <c r="K26" s="24">
        <v>0</v>
      </c>
      <c r="L26" s="24">
        <v>650000</v>
      </c>
      <c r="M26" s="24">
        <v>2776500</v>
      </c>
      <c r="N26" s="24">
        <v>0</v>
      </c>
      <c r="O26" s="24">
        <v>712000</v>
      </c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x14ac:dyDescent="0.3">
      <c r="A27" s="42">
        <v>17</v>
      </c>
      <c r="B27" s="22" t="s">
        <v>50</v>
      </c>
      <c r="C27" s="23" t="s">
        <v>51</v>
      </c>
      <c r="D27" s="24">
        <v>1745500</v>
      </c>
      <c r="E27" s="24">
        <v>0</v>
      </c>
      <c r="F27" s="24">
        <v>500000</v>
      </c>
      <c r="G27" s="49">
        <v>2000700</v>
      </c>
      <c r="H27" s="49">
        <v>0</v>
      </c>
      <c r="I27" s="49">
        <v>580000</v>
      </c>
      <c r="J27" s="24">
        <v>2000700</v>
      </c>
      <c r="K27" s="24">
        <v>0</v>
      </c>
      <c r="L27" s="24">
        <v>650000</v>
      </c>
      <c r="M27" s="24">
        <v>2373700</v>
      </c>
      <c r="N27" s="24">
        <v>0</v>
      </c>
      <c r="O27" s="24">
        <v>712000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x14ac:dyDescent="0.3">
      <c r="A28" s="42">
        <v>18</v>
      </c>
      <c r="B28" s="22" t="s">
        <v>52</v>
      </c>
      <c r="C28" s="23" t="s">
        <v>53</v>
      </c>
      <c r="D28" s="24">
        <v>1504200</v>
      </c>
      <c r="E28" s="24">
        <v>0</v>
      </c>
      <c r="F28" s="24">
        <v>500000</v>
      </c>
      <c r="G28" s="49">
        <v>1724200</v>
      </c>
      <c r="H28" s="49">
        <v>0</v>
      </c>
      <c r="I28" s="49">
        <v>580000</v>
      </c>
      <c r="J28" s="24">
        <v>1724200</v>
      </c>
      <c r="K28" s="24">
        <v>0</v>
      </c>
      <c r="L28" s="24">
        <v>650000</v>
      </c>
      <c r="M28" s="24">
        <v>2045700</v>
      </c>
      <c r="N28" s="24">
        <v>0</v>
      </c>
      <c r="O28" s="24">
        <v>712000</v>
      </c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x14ac:dyDescent="0.3">
      <c r="A29" s="42">
        <v>19</v>
      </c>
      <c r="B29" s="22" t="s">
        <v>54</v>
      </c>
      <c r="C29" s="23" t="s">
        <v>55</v>
      </c>
      <c r="D29" s="24">
        <v>1100600</v>
      </c>
      <c r="E29" s="24">
        <v>0</v>
      </c>
      <c r="F29" s="24">
        <v>500000</v>
      </c>
      <c r="G29" s="49">
        <v>1261600</v>
      </c>
      <c r="H29" s="49">
        <v>0</v>
      </c>
      <c r="I29" s="49">
        <v>580000</v>
      </c>
      <c r="J29" s="24">
        <v>1300000</v>
      </c>
      <c r="K29" s="24">
        <v>0</v>
      </c>
      <c r="L29" s="24">
        <v>650000</v>
      </c>
      <c r="M29" s="24">
        <v>1650000</v>
      </c>
      <c r="N29" s="24">
        <v>0</v>
      </c>
      <c r="O29" s="24">
        <v>712000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</sheetData>
  <mergeCells count="13">
    <mergeCell ref="M13:O13"/>
    <mergeCell ref="J5:K5"/>
    <mergeCell ref="A13:A14"/>
    <mergeCell ref="B13:B14"/>
    <mergeCell ref="D13:F13"/>
    <mergeCell ref="G13:I13"/>
    <mergeCell ref="J13:L13"/>
    <mergeCell ref="A1:AV2"/>
    <mergeCell ref="A5:A6"/>
    <mergeCell ref="B5:B6"/>
    <mergeCell ref="D5:E5"/>
    <mergeCell ref="F5:G5"/>
    <mergeCell ref="H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4e08df78-b8da-4776-9142-c0de02f3d11d">Excel</Forma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0928C37D96BC4ABCE689621B0612E7" ma:contentTypeVersion="2" ma:contentTypeDescription="Crear nuevo documento." ma:contentTypeScope="" ma:versionID="f560ea324de8d8d1e35c3010c38c7693">
  <xsd:schema xmlns:xsd="http://www.w3.org/2001/XMLSchema" xmlns:xs="http://www.w3.org/2001/XMLSchema" xmlns:p="http://schemas.microsoft.com/office/2006/metadata/properties" xmlns:ns2="4e08df78-b8da-4776-9142-c0de02f3d11d" xmlns:ns3="31f66656-7ebe-412e-89f3-865ca9452852" targetNamespace="http://schemas.microsoft.com/office/2006/metadata/properties" ma:root="true" ma:fieldsID="02c30af40c225c51c371fa8b2cbe24ba" ns2:_="" ns3:_="">
    <xsd:import namespace="4e08df78-b8da-4776-9142-c0de02f3d11d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8df78-b8da-4776-9142-c0de02f3d11d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52C6F-3B5E-4EF9-AE32-0D3882A6B644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4e08df78-b8da-4776-9142-c0de02f3d11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B5E523A-1B19-4F60-87E7-3997500C2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3A552-687C-444A-9183-4BB7DAC8D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8df78-b8da-4776-9142-c0de02f3d11d"/>
    <ds:schemaRef ds:uri="31f66656-7ebe-412e-89f3-865ca9452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2007-2021</vt:lpstr>
      <vt:lpstr>2022 EN ADELANTE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Histórico de salarios trabajadores oficiales</dc:title>
  <dc:creator>Diana Carolina Fernandez Escobar</dc:creator>
  <cp:lastModifiedBy>Miguel Angel Diaz Simbaqueba</cp:lastModifiedBy>
  <dcterms:created xsi:type="dcterms:W3CDTF">2019-07-25T20:30:52Z</dcterms:created>
  <dcterms:modified xsi:type="dcterms:W3CDTF">2025-08-19T19:46:28Z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0x0101006E0928C37D96BC4ABCE689621B0612E7</vt:lpwstr>
  </property>
</Properties>
</file>